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63702492-C473-4AD4-B068-B8FA346A2719}" xr6:coauthVersionLast="47" xr6:coauthVersionMax="47" xr10:uidLastSave="{00000000-0000-0000-0000-000000000000}"/>
  <bookViews>
    <workbookView xWindow="-108" yWindow="-108" windowWidth="23256" windowHeight="12456" xr2:uid="{F9B0F2D8-62E1-4626-AF9B-96F014ED5D50}"/>
  </bookViews>
  <sheets>
    <sheet name="PSUBANK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1" i="1" l="1"/>
  <c r="O241" i="1"/>
  <c r="N241" i="1"/>
  <c r="M241" i="1"/>
  <c r="L241" i="1"/>
  <c r="K241" i="1"/>
  <c r="J241" i="1"/>
  <c r="I241" i="1"/>
  <c r="F24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Q214" i="1"/>
  <c r="P214" i="1"/>
  <c r="O214" i="1"/>
  <c r="N214" i="1"/>
  <c r="L214" i="1"/>
  <c r="J214" i="1"/>
  <c r="G214" i="1"/>
  <c r="F214" i="1"/>
  <c r="B214" i="1"/>
  <c r="J212" i="1"/>
  <c r="F212" i="1"/>
  <c r="J211" i="1"/>
  <c r="F211" i="1"/>
  <c r="J210" i="1"/>
  <c r="F210" i="1"/>
  <c r="J209" i="1"/>
  <c r="F209" i="1"/>
  <c r="E159" i="1"/>
  <c r="D159" i="1"/>
  <c r="C159" i="1"/>
  <c r="C79" i="1"/>
  <c r="N57" i="1"/>
  <c r="M57" i="1"/>
  <c r="I57" i="1"/>
  <c r="D57" i="1"/>
  <c r="M12" i="1"/>
  <c r="L12" i="1"/>
</calcChain>
</file>

<file path=xl/sharedStrings.xml><?xml version="1.0" encoding="utf-8"?>
<sst xmlns="http://schemas.openxmlformats.org/spreadsheetml/2006/main" count="295" uniqueCount="54">
  <si>
    <t>PSU BANKING INDUSTRY</t>
  </si>
  <si>
    <t>ALL SC BANK</t>
  </si>
  <si>
    <t xml:space="preserve"> Advances_FY18</t>
  </si>
  <si>
    <t xml:space="preserve"> Advances_FY23</t>
  </si>
  <si>
    <t>GROWTH</t>
  </si>
  <si>
    <t>BANKS_FY18</t>
  </si>
  <si>
    <t>BANKS_FY23</t>
  </si>
  <si>
    <t>PUBLIC SECTOR BANKS</t>
  </si>
  <si>
    <t>PRIVATE SECTOR BANKS</t>
  </si>
  <si>
    <t>FOREIGN BANKS</t>
  </si>
  <si>
    <t>SMALL FINANCE BANKS</t>
  </si>
  <si>
    <t>ALL SC BANKS</t>
  </si>
  <si>
    <t>INCOME</t>
  </si>
  <si>
    <t>Net Profit</t>
  </si>
  <si>
    <t>MARGIN%</t>
  </si>
  <si>
    <t>NPA%_18</t>
  </si>
  <si>
    <t>NPA%_20</t>
  </si>
  <si>
    <t>NPA%_23</t>
  </si>
  <si>
    <t>Credit - Deposit Ratio</t>
  </si>
  <si>
    <t>Return on assets</t>
  </si>
  <si>
    <t>Return on equity</t>
  </si>
  <si>
    <t>MARKETCAP</t>
  </si>
  <si>
    <t>PSU BANK</t>
  </si>
  <si>
    <t>STATE BANK OF INDIA</t>
  </si>
  <si>
    <t>BANK OF BARODA</t>
  </si>
  <si>
    <t>PUNJAB NATIONAL BANK</t>
  </si>
  <si>
    <t>CANARA BANK</t>
  </si>
  <si>
    <t>UNION BANK OF INDIA</t>
  </si>
  <si>
    <t>BANK OF INDIA</t>
  </si>
  <si>
    <t>INDIAN BANK</t>
  </si>
  <si>
    <t>CENTRAL BANK OF INDIA</t>
  </si>
  <si>
    <t>INDIAN OVERSEAS BANK</t>
  </si>
  <si>
    <t>BANK OF MAHARASHTRA</t>
  </si>
  <si>
    <t>UCO BANK</t>
  </si>
  <si>
    <t>PUNJAB AND SIND BANK</t>
  </si>
  <si>
    <t>ALLAHABAD BANK</t>
  </si>
  <si>
    <t>ANDHRA BANK</t>
  </si>
  <si>
    <t>CORPORATION BANK</t>
  </si>
  <si>
    <t>DENA BANK</t>
  </si>
  <si>
    <t>IDBI BANK LIMITED</t>
  </si>
  <si>
    <t>ORIENTAL BANK OF COMMERCE</t>
  </si>
  <si>
    <t>SYNDICATE BANK</t>
  </si>
  <si>
    <t>UNITED BANK OF INDIA</t>
  </si>
  <si>
    <t>VIJAYA BANK</t>
  </si>
  <si>
    <t>QUALITY</t>
  </si>
  <si>
    <t>70.2</t>
  </si>
  <si>
    <t>RETURN</t>
  </si>
  <si>
    <t>0.8</t>
  </si>
  <si>
    <t>10.2</t>
  </si>
  <si>
    <t>FY_2018</t>
  </si>
  <si>
    <t>FY_2023</t>
  </si>
  <si>
    <t>FY_2020</t>
  </si>
  <si>
    <t>BANKS</t>
  </si>
  <si>
    <t xml:space="preserve">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</si>
</sst>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0#;\-#,#0#"/>
    <numFmt numFmtId="165" formatCode="#,#0#;\-#,#0#;0"/>
    <numFmt numFmtId="166" formatCode="0.0%"/>
    <numFmt numFmtId="167" formatCode="_ * #,##0.0_ ;_ * \-#,##0.0_ ;_ * &quot;-&quot;??_ ;_ @_ "/>
    <numFmt numFmtId="168" formatCode="0.0"/>
    <numFmt numFmtId="169" formatCode="#,##0.0"/>
  </numFmts>
  <fonts count="12" x14ac:knownFonts="1">
    <font>
      <sz val="10"/>
      <color rgb="FF000000"/>
      <name val="Calibri"/>
      <scheme val="minor"/>
    </font>
    <font>
      <b/>
      <sz val="29"/>
      <color rgb="FFFFFFFF"/>
      <name val="Arial"/>
    </font>
    <font>
      <sz val="10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sz val="9"/>
      <color rgb="FF333333"/>
      <name val="Arial"/>
    </font>
    <font>
      <sz val="10"/>
      <color theme="1"/>
      <name val="Arial"/>
    </font>
    <font>
      <sz val="10"/>
      <color rgb="FF000000"/>
      <name val="Arial"/>
    </font>
    <font>
      <i/>
      <u/>
      <sz val="9"/>
      <color rgb="FF333333"/>
      <name val="Arial"/>
    </font>
    <font>
      <i/>
      <u/>
      <sz val="10"/>
      <color theme="1"/>
      <name val="Arial"/>
    </font>
    <font>
      <sz val="10"/>
      <color theme="1"/>
      <name val="Calibri"/>
      <scheme val="minor"/>
    </font>
    <font>
      <i/>
      <u/>
      <sz val="10"/>
      <color rgb="FF000000"/>
      <name val="Arial"/>
    </font>
  </fonts>
  <fills count="70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D7EBFF"/>
        <bgColor rgb="FFD7EBFF"/>
      </patternFill>
    </fill>
    <fill>
      <patternFill patternType="solid">
        <fgColor rgb="FFF8696B"/>
        <bgColor rgb="FFF8696B"/>
      </patternFill>
    </fill>
    <fill>
      <patternFill patternType="solid">
        <fgColor rgb="FFD4DF82"/>
        <bgColor rgb="FFD4DF82"/>
      </patternFill>
    </fill>
    <fill>
      <patternFill patternType="solid">
        <fgColor rgb="FFFEEB84"/>
        <bgColor rgb="FFFEEB84"/>
      </patternFill>
    </fill>
    <fill>
      <patternFill patternType="solid">
        <fgColor rgb="FF63BE7B"/>
        <bgColor rgb="FF63BE7B"/>
      </patternFill>
    </fill>
    <fill>
      <patternFill patternType="solid">
        <fgColor rgb="FF68C07C"/>
        <bgColor rgb="FF68C07C"/>
      </patternFill>
    </fill>
    <fill>
      <patternFill patternType="solid">
        <fgColor rgb="FFFA9974"/>
        <bgColor rgb="FFFA9974"/>
      </patternFill>
    </fill>
    <fill>
      <patternFill patternType="solid">
        <fgColor rgb="FFFFFFFF"/>
        <bgColor rgb="FFFFFFFF"/>
      </patternFill>
    </fill>
    <fill>
      <patternFill patternType="solid">
        <fgColor rgb="FFFFEB84"/>
        <bgColor rgb="FFFFEB84"/>
      </patternFill>
    </fill>
    <fill>
      <patternFill patternType="solid">
        <fgColor rgb="FF98D4A9"/>
        <bgColor rgb="FF98D4A9"/>
      </patternFill>
    </fill>
    <fill>
      <patternFill patternType="solid">
        <fgColor rgb="FFAFDDBC"/>
        <bgColor rgb="FFAFDDBC"/>
      </patternFill>
    </fill>
    <fill>
      <patternFill patternType="solid">
        <fgColor rgb="FFD7E082"/>
        <bgColor rgb="FFD7E082"/>
      </patternFill>
    </fill>
    <fill>
      <patternFill patternType="solid">
        <fgColor rgb="FFF88689"/>
        <bgColor rgb="FFF88689"/>
      </patternFill>
    </fill>
    <fill>
      <patternFill patternType="solid">
        <fgColor rgb="FFF9A5A7"/>
        <bgColor rgb="FFF9A5A7"/>
      </patternFill>
    </fill>
    <fill>
      <patternFill patternType="solid">
        <fgColor rgb="FFFA9E75"/>
        <bgColor rgb="FFFA9E75"/>
      </patternFill>
    </fill>
    <fill>
      <patternFill patternType="solid">
        <fgColor rgb="FFFFE283"/>
        <bgColor rgb="FFFFE283"/>
      </patternFill>
    </fill>
    <fill>
      <patternFill patternType="solid">
        <fgColor rgb="FFFA8C72"/>
        <bgColor rgb="FFFA8C72"/>
      </patternFill>
    </fill>
    <fill>
      <patternFill patternType="solid">
        <fgColor rgb="FFFEE983"/>
        <bgColor rgb="FFFEE983"/>
      </patternFill>
    </fill>
    <fill>
      <patternFill patternType="solid">
        <fgColor rgb="FFFFDE82"/>
        <bgColor rgb="FFFFDE82"/>
      </patternFill>
    </fill>
    <fill>
      <patternFill patternType="solid">
        <fgColor rgb="FFFFE082"/>
        <bgColor rgb="FFFFE082"/>
      </patternFill>
    </fill>
    <fill>
      <patternFill patternType="solid">
        <fgColor rgb="FFA6D17E"/>
        <bgColor rgb="FFA6D17E"/>
      </patternFill>
    </fill>
    <fill>
      <patternFill patternType="solid">
        <fgColor rgb="FFF97B6F"/>
        <bgColor rgb="FFF97B6F"/>
      </patternFill>
    </fill>
    <fill>
      <patternFill patternType="solid">
        <fgColor rgb="FF71C27C"/>
        <bgColor rgb="FF71C27C"/>
      </patternFill>
    </fill>
    <fill>
      <patternFill patternType="solid">
        <fgColor rgb="FF97CD7E"/>
        <bgColor rgb="FF97CD7E"/>
      </patternFill>
    </fill>
    <fill>
      <patternFill patternType="solid">
        <fgColor rgb="FFCBDC81"/>
        <bgColor rgb="FFCBDC81"/>
      </patternFill>
    </fill>
    <fill>
      <patternFill patternType="solid">
        <fgColor rgb="FFFA8671"/>
        <bgColor rgb="FFFA8671"/>
      </patternFill>
    </fill>
    <fill>
      <patternFill patternType="solid">
        <fgColor rgb="FFFBA276"/>
        <bgColor rgb="FFFBA276"/>
      </patternFill>
    </fill>
    <fill>
      <patternFill patternType="solid">
        <fgColor rgb="FFFB9D75"/>
        <bgColor rgb="FFFB9D75"/>
      </patternFill>
    </fill>
    <fill>
      <patternFill patternType="solid">
        <fgColor rgb="FFFA7E6F"/>
        <bgColor rgb="FFFA7E6F"/>
      </patternFill>
    </fill>
    <fill>
      <patternFill patternType="solid">
        <fgColor rgb="FFFCFCFF"/>
        <bgColor rgb="FFFCFCFF"/>
      </patternFill>
    </fill>
    <fill>
      <patternFill patternType="solid">
        <fgColor rgb="FFD7EAFF"/>
        <bgColor rgb="FFD7EAFF"/>
      </patternFill>
    </fill>
    <fill>
      <patternFill patternType="solid">
        <fgColor rgb="FFFBFCFE"/>
        <bgColor rgb="FFFBFCFE"/>
      </patternFill>
    </fill>
    <fill>
      <patternFill patternType="solid">
        <fgColor rgb="FF8ECA7D"/>
        <bgColor rgb="FF8ECA7D"/>
      </patternFill>
    </fill>
    <fill>
      <patternFill patternType="solid">
        <fgColor rgb="FFFA9193"/>
        <bgColor rgb="FFFA9193"/>
      </patternFill>
    </fill>
    <fill>
      <patternFill patternType="solid">
        <fgColor rgb="FFA4D07E"/>
        <bgColor rgb="FFA4D07E"/>
      </patternFill>
    </fill>
    <fill>
      <patternFill patternType="solid">
        <fgColor rgb="FFFFEA84"/>
        <bgColor rgb="FFFFEA84"/>
      </patternFill>
    </fill>
    <fill>
      <patternFill patternType="solid">
        <fgColor rgb="FFFBC4C6"/>
        <bgColor rgb="FFFBC4C6"/>
      </patternFill>
    </fill>
    <fill>
      <patternFill patternType="solid">
        <fgColor rgb="FFFAE983"/>
        <bgColor rgb="FFFAE983"/>
      </patternFill>
    </fill>
    <fill>
      <patternFill patternType="solid">
        <fgColor rgb="FFFA9EA0"/>
        <bgColor rgb="FFFA9EA0"/>
      </patternFill>
    </fill>
    <fill>
      <patternFill patternType="solid">
        <fgColor rgb="FFF7E883"/>
        <bgColor rgb="FFF7E883"/>
      </patternFill>
    </fill>
    <fill>
      <patternFill patternType="solid">
        <fgColor rgb="FFFAADB0"/>
        <bgColor rgb="FFFAADB0"/>
      </patternFill>
    </fill>
    <fill>
      <patternFill patternType="solid">
        <fgColor rgb="FFF3E783"/>
        <bgColor rgb="FFF3E783"/>
      </patternFill>
    </fill>
    <fill>
      <patternFill patternType="solid">
        <fgColor rgb="FFFA9092"/>
        <bgColor rgb="FFFA9092"/>
      </patternFill>
    </fill>
    <fill>
      <patternFill patternType="solid">
        <fgColor rgb="FFA5D17E"/>
        <bgColor rgb="FFA5D17E"/>
      </patternFill>
    </fill>
    <fill>
      <patternFill patternType="solid">
        <fgColor rgb="FFFAADAF"/>
        <bgColor rgb="FFFAADAF"/>
      </patternFill>
    </fill>
    <fill>
      <patternFill patternType="solid">
        <fgColor rgb="FFF98C8E"/>
        <bgColor rgb="FFF98C8E"/>
      </patternFill>
    </fill>
    <fill>
      <patternFill patternType="solid">
        <fgColor rgb="FFCDDC81"/>
        <bgColor rgb="FFCDDC81"/>
      </patternFill>
    </fill>
    <fill>
      <patternFill patternType="solid">
        <fgColor rgb="FFFBD4D6"/>
        <bgColor rgb="FFFBD4D6"/>
      </patternFill>
    </fill>
    <fill>
      <patternFill patternType="solid">
        <fgColor rgb="FFFAA1A3"/>
        <bgColor rgb="FFFAA1A3"/>
      </patternFill>
    </fill>
    <fill>
      <patternFill patternType="solid">
        <fgColor rgb="FFE8F4EE"/>
        <bgColor rgb="FFE8F4EE"/>
      </patternFill>
    </fill>
    <fill>
      <patternFill patternType="solid">
        <fgColor rgb="FFECF6F1"/>
        <bgColor rgb="FFECF6F1"/>
      </patternFill>
    </fill>
    <fill>
      <patternFill patternType="solid">
        <fgColor rgb="FFEFE784"/>
        <bgColor rgb="FFEFE784"/>
      </patternFill>
    </fill>
    <fill>
      <patternFill patternType="solid">
        <fgColor rgb="FFF3F9F8"/>
        <bgColor rgb="FFF3F9F8"/>
      </patternFill>
    </fill>
    <fill>
      <patternFill patternType="solid">
        <fgColor rgb="FFFEE482"/>
        <bgColor rgb="FFFEE482"/>
      </patternFill>
    </fill>
    <fill>
      <patternFill patternType="solid">
        <fgColor rgb="FFF1F8F5"/>
        <bgColor rgb="FFF1F8F5"/>
      </patternFill>
    </fill>
    <fill>
      <patternFill patternType="solid">
        <fgColor rgb="FFFBA877"/>
        <bgColor rgb="FFFBA877"/>
      </patternFill>
    </fill>
    <fill>
      <patternFill patternType="solid">
        <fgColor rgb="FFFEE783"/>
        <bgColor rgb="FFFEE783"/>
      </patternFill>
    </fill>
    <fill>
      <patternFill patternType="solid">
        <fgColor rgb="FFFA9373"/>
        <bgColor rgb="FFFA9373"/>
      </patternFill>
    </fill>
    <fill>
      <patternFill patternType="solid">
        <fgColor rgb="FFFBEBEE"/>
        <bgColor rgb="FFFBEBEE"/>
      </patternFill>
    </fill>
    <fill>
      <patternFill patternType="solid">
        <fgColor rgb="FFFCBF7B"/>
        <bgColor rgb="FFFCBF7B"/>
      </patternFill>
    </fill>
    <fill>
      <patternFill patternType="solid">
        <fgColor rgb="FFF3F9F7"/>
        <bgColor rgb="FFF3F9F7"/>
      </patternFill>
    </fill>
    <fill>
      <patternFill patternType="solid">
        <fgColor rgb="FFE4E483"/>
        <bgColor rgb="FFE4E483"/>
      </patternFill>
    </fill>
    <fill>
      <patternFill patternType="solid">
        <fgColor rgb="FFFAC7CA"/>
        <bgColor rgb="FFFAC7CA"/>
      </patternFill>
    </fill>
    <fill>
      <patternFill patternType="solid">
        <fgColor rgb="FFFBAF78"/>
        <bgColor rgb="FFFBAF78"/>
      </patternFill>
    </fill>
    <fill>
      <patternFill patternType="solid">
        <fgColor rgb="FFFBF5F8"/>
        <bgColor rgb="FFFBF5F8"/>
      </patternFill>
    </fill>
    <fill>
      <patternFill patternType="solid">
        <fgColor rgb="FFFCC47C"/>
        <bgColor rgb="FFFCC47C"/>
      </patternFill>
    </fill>
    <fill>
      <patternFill patternType="solid">
        <fgColor rgb="FFFAC0C2"/>
        <bgColor rgb="FFFAC0C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49" fontId="4" fillId="3" borderId="0" xfId="0" applyNumberFormat="1" applyFont="1" applyFill="1"/>
    <xf numFmtId="166" fontId="6" fillId="4" borderId="0" xfId="0" applyNumberFormat="1" applyFont="1" applyFill="1" applyAlignment="1">
      <alignment horizontal="right"/>
    </xf>
    <xf numFmtId="49" fontId="4" fillId="3" borderId="8" xfId="0" applyNumberFormat="1" applyFont="1" applyFill="1" applyBorder="1"/>
    <xf numFmtId="0" fontId="6" fillId="5" borderId="12" xfId="0" applyFont="1" applyFill="1" applyBorder="1" applyAlignment="1">
      <alignment horizontal="right"/>
    </xf>
    <xf numFmtId="0" fontId="6" fillId="6" borderId="8" xfId="0" applyFont="1" applyFill="1" applyBorder="1" applyAlignment="1">
      <alignment horizontal="right"/>
    </xf>
    <xf numFmtId="0" fontId="6" fillId="5" borderId="8" xfId="0" applyFont="1" applyFill="1" applyBorder="1" applyAlignment="1">
      <alignment horizontal="right"/>
    </xf>
    <xf numFmtId="165" fontId="4" fillId="3" borderId="0" xfId="0" applyNumberFormat="1" applyFont="1" applyFill="1" applyAlignment="1">
      <alignment horizontal="right"/>
    </xf>
    <xf numFmtId="0" fontId="6" fillId="7" borderId="12" xfId="0" applyFont="1" applyFill="1" applyBorder="1" applyAlignment="1">
      <alignment horizontal="right"/>
    </xf>
    <xf numFmtId="0" fontId="6" fillId="8" borderId="8" xfId="0" applyFont="1" applyFill="1" applyBorder="1" applyAlignment="1">
      <alignment horizontal="right"/>
    </xf>
    <xf numFmtId="49" fontId="4" fillId="3" borderId="13" xfId="0" applyNumberFormat="1" applyFont="1" applyFill="1" applyBorder="1" applyAlignment="1">
      <alignment horizontal="left"/>
    </xf>
    <xf numFmtId="164" fontId="4" fillId="3" borderId="13" xfId="0" applyNumberFormat="1" applyFont="1" applyFill="1" applyBorder="1" applyAlignment="1">
      <alignment horizontal="right"/>
    </xf>
    <xf numFmtId="165" fontId="5" fillId="3" borderId="13" xfId="0" applyNumberFormat="1" applyFont="1" applyFill="1" applyBorder="1" applyAlignment="1">
      <alignment horizontal="right"/>
    </xf>
    <xf numFmtId="49" fontId="4" fillId="3" borderId="13" xfId="0" applyNumberFormat="1" applyFont="1" applyFill="1" applyBorder="1"/>
    <xf numFmtId="166" fontId="6" fillId="4" borderId="13" xfId="0" applyNumberFormat="1" applyFont="1" applyFill="1" applyBorder="1" applyAlignment="1">
      <alignment horizontal="right"/>
    </xf>
    <xf numFmtId="49" fontId="4" fillId="3" borderId="14" xfId="0" applyNumberFormat="1" applyFont="1" applyFill="1" applyBorder="1"/>
    <xf numFmtId="0" fontId="6" fillId="9" borderId="15" xfId="0" applyFont="1" applyFill="1" applyBorder="1" applyAlignment="1">
      <alignment horizontal="right"/>
    </xf>
    <xf numFmtId="0" fontId="6" fillId="6" borderId="14" xfId="0" applyFont="1" applyFill="1" applyBorder="1" applyAlignment="1">
      <alignment horizontal="right"/>
    </xf>
    <xf numFmtId="0" fontId="7" fillId="0" borderId="16" xfId="0" applyFont="1" applyBorder="1"/>
    <xf numFmtId="164" fontId="7" fillId="0" borderId="16" xfId="0" applyNumberFormat="1" applyFont="1" applyBorder="1"/>
    <xf numFmtId="0" fontId="6" fillId="0" borderId="16" xfId="0" applyFont="1" applyBorder="1"/>
    <xf numFmtId="0" fontId="6" fillId="0" borderId="5" xfId="0" applyFont="1" applyBorder="1"/>
    <xf numFmtId="49" fontId="8" fillId="10" borderId="17" xfId="0" applyNumberFormat="1" applyFont="1" applyFill="1" applyBorder="1" applyAlignment="1">
      <alignment horizontal="left" wrapText="1"/>
    </xf>
    <xf numFmtId="164" fontId="8" fillId="10" borderId="17" xfId="0" applyNumberFormat="1" applyFont="1" applyFill="1" applyBorder="1" applyAlignment="1">
      <alignment horizontal="right"/>
    </xf>
    <xf numFmtId="165" fontId="8" fillId="10" borderId="17" xfId="0" applyNumberFormat="1" applyFont="1" applyFill="1" applyBorder="1" applyAlignment="1">
      <alignment horizontal="right"/>
    </xf>
    <xf numFmtId="49" fontId="8" fillId="10" borderId="17" xfId="0" applyNumberFormat="1" applyFont="1" applyFill="1" applyBorder="1" applyAlignment="1">
      <alignment wrapText="1"/>
    </xf>
    <xf numFmtId="166" fontId="9" fillId="11" borderId="17" xfId="0" applyNumberFormat="1" applyFont="1" applyFill="1" applyBorder="1" applyAlignment="1">
      <alignment horizontal="right"/>
    </xf>
    <xf numFmtId="0" fontId="9" fillId="0" borderId="17" xfId="0" applyFont="1" applyBorder="1" applyAlignment="1">
      <alignment horizontal="right"/>
    </xf>
    <xf numFmtId="49" fontId="3" fillId="2" borderId="0" xfId="0" applyNumberFormat="1" applyFont="1" applyFill="1" applyAlignment="1">
      <alignment horizontal="center" wrapText="1"/>
    </xf>
    <xf numFmtId="3" fontId="4" fillId="7" borderId="0" xfId="0" applyNumberFormat="1" applyFont="1" applyFill="1" applyAlignment="1">
      <alignment horizontal="right"/>
    </xf>
    <xf numFmtId="3" fontId="4" fillId="12" borderId="0" xfId="0" applyNumberFormat="1" applyFont="1" applyFill="1" applyAlignment="1">
      <alignment horizontal="right"/>
    </xf>
    <xf numFmtId="9" fontId="6" fillId="7" borderId="0" xfId="0" applyNumberFormat="1" applyFont="1" applyFill="1" applyAlignment="1">
      <alignment horizontal="right"/>
    </xf>
    <xf numFmtId="3" fontId="4" fillId="13" borderId="0" xfId="0" applyNumberFormat="1" applyFont="1" applyFill="1" applyAlignment="1">
      <alignment horizontal="right"/>
    </xf>
    <xf numFmtId="9" fontId="6" fillId="14" borderId="0" xfId="0" applyNumberFormat="1" applyFont="1" applyFill="1" applyAlignment="1">
      <alignment horizontal="right"/>
    </xf>
    <xf numFmtId="3" fontId="4" fillId="15" borderId="0" xfId="0" applyNumberFormat="1" applyFont="1" applyFill="1" applyAlignment="1">
      <alignment horizontal="right"/>
    </xf>
    <xf numFmtId="3" fontId="4" fillId="16" borderId="0" xfId="0" applyNumberFormat="1" applyFont="1" applyFill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9" fontId="6" fillId="17" borderId="13" xfId="0" applyNumberFormat="1" applyFont="1" applyFill="1" applyBorder="1" applyAlignment="1">
      <alignment horizontal="right"/>
    </xf>
    <xf numFmtId="3" fontId="8" fillId="10" borderId="17" xfId="0" applyNumberFormat="1" applyFont="1" applyFill="1" applyBorder="1" applyAlignment="1">
      <alignment horizontal="right"/>
    </xf>
    <xf numFmtId="49" fontId="8" fillId="10" borderId="18" xfId="0" applyNumberFormat="1" applyFont="1" applyFill="1" applyBorder="1" applyAlignment="1">
      <alignment wrapText="1"/>
    </xf>
    <xf numFmtId="3" fontId="8" fillId="10" borderId="19" xfId="0" applyNumberFormat="1" applyFont="1" applyFill="1" applyBorder="1" applyAlignment="1">
      <alignment horizontal="right"/>
    </xf>
    <xf numFmtId="9" fontId="9" fillId="11" borderId="17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center" wrapText="1"/>
    </xf>
    <xf numFmtId="167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167" fontId="6" fillId="18" borderId="0" xfId="0" applyNumberFormat="1" applyFont="1" applyFill="1" applyAlignment="1">
      <alignment horizontal="right"/>
    </xf>
    <xf numFmtId="49" fontId="4" fillId="3" borderId="12" xfId="0" applyNumberFormat="1" applyFont="1" applyFill="1" applyBorder="1"/>
    <xf numFmtId="168" fontId="6" fillId="19" borderId="8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167" fontId="6" fillId="21" borderId="0" xfId="0" applyNumberFormat="1" applyFont="1" applyFill="1" applyAlignment="1">
      <alignment horizontal="right"/>
    </xf>
    <xf numFmtId="0" fontId="6" fillId="22" borderId="0" xfId="0" applyFont="1" applyFill="1" applyAlignment="1">
      <alignment horizontal="right"/>
    </xf>
    <xf numFmtId="167" fontId="6" fillId="23" borderId="0" xfId="0" applyNumberFormat="1" applyFont="1" applyFill="1" applyAlignment="1">
      <alignment horizontal="right"/>
    </xf>
    <xf numFmtId="168" fontId="6" fillId="24" borderId="8" xfId="0" applyNumberFormat="1" applyFont="1" applyFill="1" applyBorder="1" applyAlignment="1">
      <alignment horizontal="right"/>
    </xf>
    <xf numFmtId="0" fontId="6" fillId="7" borderId="0" xfId="0" applyFont="1" applyFill="1" applyAlignment="1">
      <alignment horizontal="right"/>
    </xf>
    <xf numFmtId="0" fontId="6" fillId="25" borderId="0" xfId="0" applyFont="1" applyFill="1" applyAlignment="1">
      <alignment horizontal="right"/>
    </xf>
    <xf numFmtId="0" fontId="6" fillId="26" borderId="0" xfId="0" applyFont="1" applyFill="1" applyAlignment="1">
      <alignment horizontal="right"/>
    </xf>
    <xf numFmtId="0" fontId="6" fillId="27" borderId="0" xfId="0" applyFont="1" applyFill="1" applyAlignment="1">
      <alignment horizontal="right"/>
    </xf>
    <xf numFmtId="168" fontId="6" fillId="28" borderId="8" xfId="0" applyNumberFormat="1" applyFont="1" applyFill="1" applyBorder="1" applyAlignment="1">
      <alignment horizontal="right"/>
    </xf>
    <xf numFmtId="0" fontId="6" fillId="29" borderId="0" xfId="0" applyFont="1" applyFill="1" applyAlignment="1">
      <alignment horizontal="right"/>
    </xf>
    <xf numFmtId="0" fontId="6" fillId="11" borderId="13" xfId="0" applyFont="1" applyFill="1" applyBorder="1" applyAlignment="1">
      <alignment horizontal="right"/>
    </xf>
    <xf numFmtId="0" fontId="6" fillId="7" borderId="13" xfId="0" applyFont="1" applyFill="1" applyBorder="1" applyAlignment="1">
      <alignment horizontal="right"/>
    </xf>
    <xf numFmtId="168" fontId="6" fillId="4" borderId="8" xfId="0" applyNumberFormat="1" applyFont="1" applyFill="1" applyBorder="1" applyAlignment="1">
      <alignment horizontal="right"/>
    </xf>
    <xf numFmtId="0" fontId="6" fillId="0" borderId="12" xfId="0" applyFont="1" applyBorder="1"/>
    <xf numFmtId="0" fontId="6" fillId="0" borderId="8" xfId="0" applyFont="1" applyBorder="1"/>
    <xf numFmtId="167" fontId="9" fillId="30" borderId="17" xfId="0" applyNumberFormat="1" applyFont="1" applyFill="1" applyBorder="1" applyAlignment="1">
      <alignment horizontal="right"/>
    </xf>
    <xf numFmtId="167" fontId="9" fillId="4" borderId="17" xfId="0" applyNumberFormat="1" applyFont="1" applyFill="1" applyBorder="1" applyAlignment="1">
      <alignment horizontal="right"/>
    </xf>
    <xf numFmtId="167" fontId="9" fillId="26" borderId="17" xfId="0" applyNumberFormat="1" applyFont="1" applyFill="1" applyBorder="1" applyAlignment="1">
      <alignment horizontal="right"/>
    </xf>
    <xf numFmtId="49" fontId="8" fillId="10" borderId="12" xfId="0" applyNumberFormat="1" applyFont="1" applyFill="1" applyBorder="1" applyAlignment="1">
      <alignment wrapText="1"/>
    </xf>
    <xf numFmtId="167" fontId="9" fillId="31" borderId="8" xfId="0" applyNumberFormat="1" applyFont="1" applyFill="1" applyBorder="1" applyAlignment="1">
      <alignment horizontal="right"/>
    </xf>
    <xf numFmtId="167" fontId="9" fillId="7" borderId="19" xfId="0" applyNumberFormat="1" applyFont="1" applyFill="1" applyBorder="1" applyAlignment="1">
      <alignment horizontal="right"/>
    </xf>
    <xf numFmtId="167" fontId="9" fillId="11" borderId="19" xfId="0" applyNumberFormat="1" applyFont="1" applyFill="1" applyBorder="1" applyAlignment="1">
      <alignment horizontal="right"/>
    </xf>
    <xf numFmtId="0" fontId="6" fillId="32" borderId="0" xfId="0" applyFont="1" applyFill="1" applyAlignment="1">
      <alignment horizontal="right"/>
    </xf>
    <xf numFmtId="0" fontId="6" fillId="0" borderId="0" xfId="0" applyFont="1"/>
    <xf numFmtId="0" fontId="6" fillId="4" borderId="13" xfId="0" applyFont="1" applyFill="1" applyBorder="1" applyAlignment="1">
      <alignment horizontal="right"/>
    </xf>
    <xf numFmtId="0" fontId="6" fillId="0" borderId="17" xfId="0" applyFont="1" applyBorder="1" applyAlignment="1">
      <alignment horizontal="right"/>
    </xf>
    <xf numFmtId="49" fontId="5" fillId="3" borderId="0" xfId="0" applyNumberFormat="1" applyFont="1" applyFill="1" applyAlignment="1">
      <alignment horizontal="left"/>
    </xf>
    <xf numFmtId="164" fontId="4" fillId="10" borderId="0" xfId="0" applyNumberFormat="1" applyFont="1" applyFill="1" applyAlignment="1">
      <alignment horizontal="right"/>
    </xf>
    <xf numFmtId="165" fontId="5" fillId="10" borderId="0" xfId="0" applyNumberFormat="1" applyFont="1" applyFill="1" applyAlignment="1">
      <alignment horizontal="right"/>
    </xf>
    <xf numFmtId="49" fontId="5" fillId="3" borderId="12" xfId="0" applyNumberFormat="1" applyFont="1" applyFill="1" applyBorder="1"/>
    <xf numFmtId="3" fontId="5" fillId="10" borderId="8" xfId="0" applyNumberFormat="1" applyFont="1" applyFill="1" applyBorder="1" applyAlignment="1">
      <alignment horizontal="right"/>
    </xf>
    <xf numFmtId="3" fontId="5" fillId="33" borderId="8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5" fillId="34" borderId="8" xfId="0" applyNumberFormat="1" applyFont="1" applyFill="1" applyBorder="1" applyAlignment="1">
      <alignment horizontal="right"/>
    </xf>
    <xf numFmtId="3" fontId="5" fillId="32" borderId="8" xfId="0" applyNumberFormat="1" applyFont="1" applyFill="1" applyBorder="1" applyAlignment="1">
      <alignment horizontal="right"/>
    </xf>
    <xf numFmtId="49" fontId="5" fillId="3" borderId="15" xfId="0" applyNumberFormat="1" applyFont="1" applyFill="1" applyBorder="1"/>
    <xf numFmtId="3" fontId="5" fillId="32" borderId="14" xfId="0" applyNumberFormat="1" applyFont="1" applyFill="1" applyBorder="1" applyAlignment="1">
      <alignment horizontal="right"/>
    </xf>
    <xf numFmtId="0" fontId="7" fillId="0" borderId="0" xfId="0" applyFont="1"/>
    <xf numFmtId="49" fontId="5" fillId="3" borderId="13" xfId="0" applyNumberFormat="1" applyFont="1" applyFill="1" applyBorder="1" applyAlignment="1">
      <alignment horizontal="left"/>
    </xf>
    <xf numFmtId="0" fontId="7" fillId="0" borderId="13" xfId="0" applyFont="1" applyBorder="1"/>
    <xf numFmtId="49" fontId="4" fillId="3" borderId="17" xfId="0" applyNumberFormat="1" applyFont="1" applyFill="1" applyBorder="1" applyAlignment="1">
      <alignment horizontal="left"/>
    </xf>
    <xf numFmtId="164" fontId="4" fillId="3" borderId="17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4" fillId="10" borderId="17" xfId="0" applyNumberFormat="1" applyFont="1" applyFill="1" applyBorder="1" applyAlignment="1">
      <alignment horizontal="right"/>
    </xf>
    <xf numFmtId="3" fontId="4" fillId="10" borderId="20" xfId="0" applyNumberFormat="1" applyFont="1" applyFill="1" applyBorder="1" applyAlignment="1">
      <alignment horizontal="right"/>
    </xf>
    <xf numFmtId="49" fontId="5" fillId="3" borderId="0" xfId="0" applyNumberFormat="1" applyFont="1" applyFill="1"/>
    <xf numFmtId="166" fontId="6" fillId="0" borderId="0" xfId="0" applyNumberFormat="1" applyFont="1" applyAlignment="1">
      <alignment horizontal="right"/>
    </xf>
    <xf numFmtId="49" fontId="5" fillId="3" borderId="13" xfId="0" applyNumberFormat="1" applyFont="1" applyFill="1" applyBorder="1"/>
    <xf numFmtId="166" fontId="6" fillId="0" borderId="13" xfId="0" applyNumberFormat="1" applyFont="1" applyBorder="1" applyAlignment="1">
      <alignment horizontal="right"/>
    </xf>
    <xf numFmtId="10" fontId="4" fillId="3" borderId="17" xfId="0" applyNumberFormat="1" applyFont="1" applyFill="1" applyBorder="1" applyAlignment="1">
      <alignment horizontal="right"/>
    </xf>
    <xf numFmtId="169" fontId="4" fillId="10" borderId="0" xfId="0" applyNumberFormat="1" applyFont="1" applyFill="1" applyAlignment="1">
      <alignment horizontal="right"/>
    </xf>
    <xf numFmtId="4" fontId="4" fillId="10" borderId="0" xfId="0" applyNumberFormat="1" applyFont="1" applyFill="1" applyAlignment="1">
      <alignment horizontal="right"/>
    </xf>
    <xf numFmtId="4" fontId="5" fillId="35" borderId="0" xfId="0" applyNumberFormat="1" applyFont="1" applyFill="1" applyAlignment="1">
      <alignment horizontal="right"/>
    </xf>
    <xf numFmtId="9" fontId="6" fillId="0" borderId="0" xfId="0" applyNumberFormat="1" applyFont="1" applyAlignment="1">
      <alignment horizontal="right"/>
    </xf>
    <xf numFmtId="4" fontId="5" fillId="36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5" fillId="37" borderId="0" xfId="0" applyNumberFormat="1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169" fontId="4" fillId="3" borderId="0" xfId="0" applyNumberFormat="1" applyFont="1" applyFill="1" applyAlignment="1">
      <alignment horizontal="right"/>
    </xf>
    <xf numFmtId="4" fontId="5" fillId="38" borderId="0" xfId="0" applyNumberFormat="1" applyFont="1" applyFill="1" applyAlignment="1">
      <alignment horizontal="right"/>
    </xf>
    <xf numFmtId="4" fontId="5" fillId="39" borderId="0" xfId="0" applyNumberFormat="1" applyFont="1" applyFill="1" applyAlignment="1">
      <alignment horizontal="right"/>
    </xf>
    <xf numFmtId="4" fontId="5" fillId="40" borderId="0" xfId="0" applyNumberFormat="1" applyFont="1" applyFill="1" applyAlignment="1">
      <alignment horizontal="right"/>
    </xf>
    <xf numFmtId="4" fontId="5" fillId="41" borderId="0" xfId="0" applyNumberFormat="1" applyFont="1" applyFill="1" applyAlignment="1">
      <alignment horizontal="right"/>
    </xf>
    <xf numFmtId="4" fontId="5" fillId="42" borderId="0" xfId="0" applyNumberFormat="1" applyFont="1" applyFill="1" applyAlignment="1">
      <alignment horizontal="right"/>
    </xf>
    <xf numFmtId="4" fontId="5" fillId="43" borderId="0" xfId="0" applyNumberFormat="1" applyFont="1" applyFill="1" applyAlignment="1">
      <alignment horizontal="right"/>
    </xf>
    <xf numFmtId="4" fontId="5" fillId="44" borderId="0" xfId="0" applyNumberFormat="1" applyFont="1" applyFill="1" applyAlignment="1">
      <alignment horizontal="right"/>
    </xf>
    <xf numFmtId="4" fontId="5" fillId="45" borderId="0" xfId="0" applyNumberFormat="1" applyFont="1" applyFill="1" applyAlignment="1">
      <alignment horizontal="right"/>
    </xf>
    <xf numFmtId="4" fontId="5" fillId="46" borderId="0" xfId="0" applyNumberFormat="1" applyFont="1" applyFill="1" applyAlignment="1">
      <alignment horizontal="right"/>
    </xf>
    <xf numFmtId="4" fontId="5" fillId="11" borderId="0" xfId="0" applyNumberFormat="1" applyFont="1" applyFill="1" applyAlignment="1">
      <alignment horizontal="right"/>
    </xf>
    <xf numFmtId="4" fontId="5" fillId="32" borderId="0" xfId="0" applyNumberFormat="1" applyFont="1" applyFill="1" applyAlignment="1">
      <alignment horizontal="right"/>
    </xf>
    <xf numFmtId="4" fontId="5" fillId="47" borderId="0" xfId="0" applyNumberFormat="1" applyFont="1" applyFill="1" applyAlignment="1">
      <alignment horizontal="right"/>
    </xf>
    <xf numFmtId="4" fontId="5" fillId="7" borderId="0" xfId="0" applyNumberFormat="1" applyFont="1" applyFill="1" applyAlignment="1">
      <alignment horizontal="right"/>
    </xf>
    <xf numFmtId="4" fontId="5" fillId="48" borderId="0" xfId="0" applyNumberFormat="1" applyFont="1" applyFill="1" applyAlignment="1">
      <alignment horizontal="right"/>
    </xf>
    <xf numFmtId="4" fontId="5" fillId="49" borderId="0" xfId="0" applyNumberFormat="1" applyFont="1" applyFill="1" applyAlignment="1">
      <alignment horizontal="right"/>
    </xf>
    <xf numFmtId="4" fontId="5" fillId="50" borderId="0" xfId="0" applyNumberFormat="1" applyFont="1" applyFill="1" applyAlignment="1">
      <alignment horizontal="right"/>
    </xf>
    <xf numFmtId="169" fontId="4" fillId="10" borderId="13" xfId="0" applyNumberFormat="1" applyFont="1" applyFill="1" applyBorder="1" applyAlignment="1">
      <alignment horizontal="right"/>
    </xf>
    <xf numFmtId="4" fontId="4" fillId="10" borderId="13" xfId="0" applyNumberFormat="1" applyFont="1" applyFill="1" applyBorder="1" applyAlignment="1">
      <alignment horizontal="right"/>
    </xf>
    <xf numFmtId="4" fontId="5" fillId="11" borderId="13" xfId="0" applyNumberFormat="1" applyFont="1" applyFill="1" applyBorder="1" applyAlignment="1">
      <alignment horizontal="right"/>
    </xf>
    <xf numFmtId="9" fontId="6" fillId="0" borderId="13" xfId="0" applyNumberFormat="1" applyFont="1" applyBorder="1" applyAlignment="1">
      <alignment horizontal="right"/>
    </xf>
    <xf numFmtId="4" fontId="5" fillId="51" borderId="13" xfId="0" applyNumberFormat="1" applyFont="1" applyFill="1" applyBorder="1" applyAlignment="1">
      <alignment horizontal="right"/>
    </xf>
    <xf numFmtId="169" fontId="7" fillId="0" borderId="17" xfId="0" applyNumberFormat="1" applyFont="1" applyBorder="1"/>
    <xf numFmtId="9" fontId="7" fillId="0" borderId="17" xfId="0" applyNumberFormat="1" applyFont="1" applyBorder="1"/>
    <xf numFmtId="49" fontId="4" fillId="3" borderId="17" xfId="0" applyNumberFormat="1" applyFont="1" applyFill="1" applyBorder="1" applyAlignment="1">
      <alignment horizontal="right"/>
    </xf>
    <xf numFmtId="4" fontId="5" fillId="10" borderId="8" xfId="0" applyNumberFormat="1" applyFont="1" applyFill="1" applyBorder="1" applyAlignment="1">
      <alignment horizontal="right"/>
    </xf>
    <xf numFmtId="169" fontId="5" fillId="10" borderId="8" xfId="0" applyNumberFormat="1" applyFont="1" applyFill="1" applyBorder="1" applyAlignment="1">
      <alignment horizontal="right"/>
    </xf>
    <xf numFmtId="0" fontId="6" fillId="7" borderId="8" xfId="0" applyFont="1" applyFill="1" applyBorder="1" applyAlignment="1">
      <alignment horizontal="right"/>
    </xf>
    <xf numFmtId="4" fontId="5" fillId="3" borderId="8" xfId="0" applyNumberFormat="1" applyFont="1" applyFill="1" applyBorder="1" applyAlignment="1">
      <alignment horizontal="right"/>
    </xf>
    <xf numFmtId="169" fontId="5" fillId="3" borderId="8" xfId="0" applyNumberFormat="1" applyFont="1" applyFill="1" applyBorder="1" applyAlignment="1">
      <alignment horizontal="right"/>
    </xf>
    <xf numFmtId="0" fontId="6" fillId="52" borderId="8" xfId="0" applyFont="1" applyFill="1" applyBorder="1" applyAlignment="1">
      <alignment horizontal="right"/>
    </xf>
    <xf numFmtId="169" fontId="5" fillId="4" borderId="8" xfId="0" applyNumberFormat="1" applyFont="1" applyFill="1" applyBorder="1" applyAlignment="1">
      <alignment horizontal="right"/>
    </xf>
    <xf numFmtId="0" fontId="6" fillId="53" borderId="8" xfId="0" applyFont="1" applyFill="1" applyBorder="1" applyAlignment="1">
      <alignment horizontal="right"/>
    </xf>
    <xf numFmtId="169" fontId="5" fillId="54" borderId="8" xfId="0" applyNumberFormat="1" applyFont="1" applyFill="1" applyBorder="1" applyAlignment="1">
      <alignment horizontal="right"/>
    </xf>
    <xf numFmtId="0" fontId="6" fillId="55" borderId="8" xfId="0" applyFont="1" applyFill="1" applyBorder="1" applyAlignment="1">
      <alignment horizontal="right"/>
    </xf>
    <xf numFmtId="169" fontId="5" fillId="56" borderId="8" xfId="0" applyNumberFormat="1" applyFont="1" applyFill="1" applyBorder="1" applyAlignment="1">
      <alignment horizontal="right"/>
    </xf>
    <xf numFmtId="0" fontId="6" fillId="57" borderId="8" xfId="0" applyFont="1" applyFill="1" applyBorder="1" applyAlignment="1">
      <alignment horizontal="right"/>
    </xf>
    <xf numFmtId="169" fontId="5" fillId="58" borderId="8" xfId="0" applyNumberFormat="1" applyFont="1" applyFill="1" applyBorder="1" applyAlignment="1">
      <alignment horizontal="right"/>
    </xf>
    <xf numFmtId="0" fontId="6" fillId="32" borderId="8" xfId="0" applyFont="1" applyFill="1" applyBorder="1" applyAlignment="1">
      <alignment horizontal="right"/>
    </xf>
    <xf numFmtId="169" fontId="5" fillId="59" borderId="8" xfId="0" applyNumberFormat="1" applyFont="1" applyFill="1" applyBorder="1" applyAlignment="1">
      <alignment horizontal="right"/>
    </xf>
    <xf numFmtId="0" fontId="6" fillId="34" borderId="8" xfId="0" applyFont="1" applyFill="1" applyBorder="1" applyAlignment="1">
      <alignment horizontal="right"/>
    </xf>
    <xf numFmtId="169" fontId="5" fillId="60" borderId="8" xfId="0" applyNumberFormat="1" applyFont="1" applyFill="1" applyBorder="1" applyAlignment="1">
      <alignment horizontal="right"/>
    </xf>
    <xf numFmtId="0" fontId="6" fillId="61" borderId="8" xfId="0" applyFont="1" applyFill="1" applyBorder="1" applyAlignment="1">
      <alignment horizontal="right"/>
    </xf>
    <xf numFmtId="169" fontId="5" fillId="62" borderId="8" xfId="0" applyNumberFormat="1" applyFont="1" applyFill="1" applyBorder="1" applyAlignment="1">
      <alignment horizontal="right"/>
    </xf>
    <xf numFmtId="0" fontId="6" fillId="63" borderId="8" xfId="0" applyFont="1" applyFill="1" applyBorder="1" applyAlignment="1">
      <alignment horizontal="right"/>
    </xf>
    <xf numFmtId="169" fontId="5" fillId="64" borderId="8" xfId="0" applyNumberFormat="1" applyFont="1" applyFill="1" applyBorder="1" applyAlignment="1">
      <alignment horizontal="right"/>
    </xf>
    <xf numFmtId="0" fontId="6" fillId="65" borderId="8" xfId="0" applyFont="1" applyFill="1" applyBorder="1" applyAlignment="1">
      <alignment horizontal="right"/>
    </xf>
    <xf numFmtId="169" fontId="5" fillId="66" borderId="8" xfId="0" applyNumberFormat="1" applyFont="1" applyFill="1" applyBorder="1" applyAlignment="1">
      <alignment horizontal="right"/>
    </xf>
    <xf numFmtId="0" fontId="6" fillId="67" borderId="8" xfId="0" applyFont="1" applyFill="1" applyBorder="1" applyAlignment="1">
      <alignment horizontal="right"/>
    </xf>
    <xf numFmtId="169" fontId="5" fillId="68" borderId="8" xfId="0" applyNumberFormat="1" applyFont="1" applyFill="1" applyBorder="1" applyAlignment="1">
      <alignment horizontal="right"/>
    </xf>
    <xf numFmtId="0" fontId="6" fillId="69" borderId="8" xfId="0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164" fontId="10" fillId="0" borderId="0" xfId="0" applyNumberFormat="1" applyFont="1"/>
    <xf numFmtId="0" fontId="10" fillId="0" borderId="0" xfId="0" applyFont="1"/>
    <xf numFmtId="0" fontId="7" fillId="0" borderId="11" xfId="0" applyFont="1" applyBorder="1"/>
    <xf numFmtId="164" fontId="3" fillId="2" borderId="11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left"/>
    </xf>
    <xf numFmtId="164" fontId="4" fillId="3" borderId="11" xfId="0" applyNumberFormat="1" applyFont="1" applyFill="1" applyBorder="1" applyAlignment="1">
      <alignment horizontal="right"/>
    </xf>
    <xf numFmtId="165" fontId="5" fillId="3" borderId="11" xfId="0" applyNumberFormat="1" applyFont="1" applyFill="1" applyBorder="1" applyAlignment="1">
      <alignment horizontal="right"/>
    </xf>
    <xf numFmtId="166" fontId="7" fillId="0" borderId="11" xfId="0" applyNumberFormat="1" applyFont="1" applyBorder="1"/>
    <xf numFmtId="3" fontId="4" fillId="10" borderId="11" xfId="0" applyNumberFormat="1" applyFont="1" applyFill="1" applyBorder="1" applyAlignment="1">
      <alignment horizontal="right"/>
    </xf>
    <xf numFmtId="9" fontId="7" fillId="0" borderId="11" xfId="0" applyNumberFormat="1" applyFont="1" applyBorder="1"/>
    <xf numFmtId="167" fontId="7" fillId="0" borderId="11" xfId="0" applyNumberFormat="1" applyFont="1" applyBorder="1"/>
    <xf numFmtId="168" fontId="7" fillId="0" borderId="11" xfId="0" applyNumberFormat="1" applyFont="1" applyBorder="1"/>
    <xf numFmtId="165" fontId="4" fillId="3" borderId="11" xfId="0" applyNumberFormat="1" applyFont="1" applyFill="1" applyBorder="1" applyAlignment="1">
      <alignment horizontal="right"/>
    </xf>
    <xf numFmtId="164" fontId="7" fillId="0" borderId="11" xfId="0" applyNumberFormat="1" applyFont="1" applyBorder="1"/>
    <xf numFmtId="0" fontId="11" fillId="0" borderId="11" xfId="0" applyFont="1" applyBorder="1"/>
    <xf numFmtId="49" fontId="8" fillId="10" borderId="11" xfId="0" applyNumberFormat="1" applyFont="1" applyFill="1" applyBorder="1" applyAlignment="1">
      <alignment horizontal="left" wrapText="1"/>
    </xf>
    <xf numFmtId="164" fontId="8" fillId="10" borderId="11" xfId="0" applyNumberFormat="1" applyFont="1" applyFill="1" applyBorder="1" applyAlignment="1">
      <alignment horizontal="right"/>
    </xf>
    <xf numFmtId="165" fontId="8" fillId="10" borderId="11" xfId="0" applyNumberFormat="1" applyFont="1" applyFill="1" applyBorder="1" applyAlignment="1">
      <alignment horizontal="right"/>
    </xf>
    <xf numFmtId="166" fontId="11" fillId="0" borderId="11" xfId="0" applyNumberFormat="1" applyFont="1" applyBorder="1"/>
    <xf numFmtId="3" fontId="8" fillId="10" borderId="11" xfId="0" applyNumberFormat="1" applyFont="1" applyFill="1" applyBorder="1" applyAlignment="1">
      <alignment horizontal="right"/>
    </xf>
    <xf numFmtId="9" fontId="11" fillId="0" borderId="11" xfId="0" applyNumberFormat="1" applyFont="1" applyBorder="1"/>
    <xf numFmtId="167" fontId="11" fillId="0" borderId="11" xfId="0" applyNumberFormat="1" applyFont="1" applyBorder="1"/>
    <xf numFmtId="49" fontId="5" fillId="3" borderId="11" xfId="0" applyNumberFormat="1" applyFont="1" applyFill="1" applyBorder="1" applyAlignment="1">
      <alignment horizontal="left"/>
    </xf>
    <xf numFmtId="164" fontId="4" fillId="10" borderId="11" xfId="0" applyNumberFormat="1" applyFont="1" applyFill="1" applyBorder="1" applyAlignment="1">
      <alignment horizontal="right"/>
    </xf>
    <xf numFmtId="165" fontId="5" fillId="10" borderId="11" xfId="0" applyNumberFormat="1" applyFont="1" applyFill="1" applyBorder="1" applyAlignment="1">
      <alignment horizontal="right"/>
    </xf>
    <xf numFmtId="3" fontId="5" fillId="10" borderId="11" xfId="0" applyNumberFormat="1" applyFont="1" applyFill="1" applyBorder="1" applyAlignment="1">
      <alignment horizontal="right"/>
    </xf>
    <xf numFmtId="169" fontId="4" fillId="10" borderId="11" xfId="0" applyNumberFormat="1" applyFont="1" applyFill="1" applyBorder="1" applyAlignment="1">
      <alignment horizontal="right"/>
    </xf>
    <xf numFmtId="4" fontId="4" fillId="10" borderId="11" xfId="0" applyNumberFormat="1" applyFont="1" applyFill="1" applyBorder="1" applyAlignment="1">
      <alignment horizontal="right"/>
    </xf>
    <xf numFmtId="4" fontId="5" fillId="10" borderId="11" xfId="0" applyNumberFormat="1" applyFont="1" applyFill="1" applyBorder="1" applyAlignment="1">
      <alignment horizontal="right"/>
    </xf>
    <xf numFmtId="169" fontId="5" fillId="10" borderId="11" xfId="0" applyNumberFormat="1" applyFont="1" applyFill="1" applyBorder="1" applyAlignment="1">
      <alignment horizontal="right"/>
    </xf>
    <xf numFmtId="3" fontId="5" fillId="3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4" fillId="3" borderId="11" xfId="0" applyNumberFormat="1" applyFont="1" applyFill="1" applyBorder="1" applyAlignment="1">
      <alignment horizontal="right"/>
    </xf>
    <xf numFmtId="4" fontId="5" fillId="3" borderId="11" xfId="0" applyNumberFormat="1" applyFont="1" applyFill="1" applyBorder="1" applyAlignment="1">
      <alignment horizontal="right"/>
    </xf>
    <xf numFmtId="169" fontId="5" fillId="3" borderId="11" xfId="0" applyNumberFormat="1" applyFont="1" applyFill="1" applyBorder="1" applyAlignment="1">
      <alignment horizontal="right"/>
    </xf>
    <xf numFmtId="169" fontId="4" fillId="3" borderId="11" xfId="0" applyNumberFormat="1" applyFont="1" applyFill="1" applyBorder="1" applyAlignment="1">
      <alignment horizontal="right"/>
    </xf>
    <xf numFmtId="169" fontId="7" fillId="0" borderId="11" xfId="0" applyNumberFormat="1" applyFont="1" applyBorder="1"/>
    <xf numFmtId="169" fontId="7" fillId="0" borderId="0" xfId="0" applyNumberFormat="1" applyFont="1"/>
    <xf numFmtId="49" fontId="4" fillId="3" borderId="9" xfId="0" applyNumberFormat="1" applyFont="1" applyFill="1" applyBorder="1" applyAlignment="1">
      <alignment horizontal="left"/>
    </xf>
    <xf numFmtId="164" fontId="4" fillId="3" borderId="20" xfId="0" applyNumberFormat="1" applyFont="1" applyFill="1" applyBorder="1" applyAlignment="1">
      <alignment horizontal="right"/>
    </xf>
    <xf numFmtId="165" fontId="5" fillId="3" borderId="20" xfId="0" applyNumberFormat="1" applyFont="1" applyFill="1" applyBorder="1" applyAlignment="1">
      <alignment horizontal="right"/>
    </xf>
    <xf numFmtId="166" fontId="7" fillId="0" borderId="0" xfId="0" applyNumberFormat="1" applyFont="1"/>
    <xf numFmtId="3" fontId="4" fillId="10" borderId="10" xfId="0" applyNumberFormat="1" applyFont="1" applyFill="1" applyBorder="1" applyAlignment="1">
      <alignment horizontal="right"/>
    </xf>
    <xf numFmtId="9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PSUBANK!$D$208</c:f>
              <c:strCache>
                <c:ptCount val="1"/>
                <c:pt idx="0">
                  <c:v> Advances_FY18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PSUBANK!$C$209:$C$214</c:f>
              <c:strCache>
                <c:ptCount val="6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  <c:pt idx="5">
                  <c:v>ALL SC BANKS</c:v>
                </c:pt>
              </c:strCache>
            </c:strRef>
          </c:cat>
          <c:val>
            <c:numRef>
              <c:f>PSUBANK!$D$209:$D$214</c:f>
              <c:numCache>
                <c:formatCode>#,#0#;\-#,#0#</c:formatCode>
                <c:ptCount val="6"/>
                <c:pt idx="0">
                  <c:v>5697349.7121000001</c:v>
                </c:pt>
                <c:pt idx="1">
                  <c:v>2662753.0665620002</c:v>
                </c:pt>
                <c:pt idx="2" formatCode="#,#0#;\-#,#0#;0">
                  <c:v>351015.72100000002</c:v>
                </c:pt>
                <c:pt idx="3">
                  <c:v>34878.991600000001</c:v>
                </c:pt>
                <c:pt idx="5">
                  <c:v>8745997.4912620001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AF5-47B3-ADC4-B4B43829B512}"/>
            </c:ext>
          </c:extLst>
        </c:ser>
        <c:ser>
          <c:idx val="1"/>
          <c:order val="1"/>
          <c:tx>
            <c:strRef>
              <c:f>PSUBANK!$E$208</c:f>
              <c:strCache>
                <c:ptCount val="1"/>
                <c:pt idx="0">
                  <c:v> Advances_FY23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PSUBANK!$C$209:$C$214</c:f>
              <c:strCache>
                <c:ptCount val="6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  <c:pt idx="5">
                  <c:v>ALL SC BANKS</c:v>
                </c:pt>
              </c:strCache>
            </c:strRef>
          </c:cat>
          <c:val>
            <c:numRef>
              <c:f>PSUBANK!$E$209:$E$214</c:f>
              <c:numCache>
                <c:formatCode>#,#0#;\-#,#0#;0</c:formatCode>
                <c:ptCount val="6"/>
                <c:pt idx="0">
                  <c:v>8283763.0861280002</c:v>
                </c:pt>
                <c:pt idx="1">
                  <c:v>5366675.2868760005</c:v>
                </c:pt>
                <c:pt idx="2">
                  <c:v>491029.37175599998</c:v>
                </c:pt>
                <c:pt idx="3">
                  <c:v>163963.05692900001</c:v>
                </c:pt>
                <c:pt idx="5">
                  <c:v>14305430.928289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AF5-47B3-ADC4-B4B43829B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612725"/>
        <c:axId val="405941901"/>
      </c:barChart>
      <c:catAx>
        <c:axId val="17206127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5941901"/>
        <c:crosses val="autoZero"/>
        <c:auto val="1"/>
        <c:lblAlgn val="ctr"/>
        <c:lblOffset val="100"/>
        <c:noMultiLvlLbl val="1"/>
      </c:catAx>
      <c:valAx>
        <c:axId val="4059419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#,#0#;\-#,#0#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2061272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MARKETCAP vs ALL SC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PSUBANK!$C$73</c:f>
              <c:strCache>
                <c:ptCount val="1"/>
                <c:pt idx="0">
                  <c:v>MARKETCAP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PSUBANK!$B$74:$B$77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PSUBANK!$C$74:$C$77</c:f>
              <c:numCache>
                <c:formatCode>General</c:formatCode>
                <c:ptCount val="4"/>
                <c:pt idx="0">
                  <c:v>1310743</c:v>
                </c:pt>
                <c:pt idx="1">
                  <c:v>3174942</c:v>
                </c:pt>
                <c:pt idx="3">
                  <c:v>87979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BA5-4E0A-97E7-7A66BE44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8862220"/>
        <c:axId val="554581222"/>
      </c:barChart>
      <c:catAx>
        <c:axId val="15688622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54581222"/>
        <c:crosses val="autoZero"/>
        <c:auto val="1"/>
        <c:lblAlgn val="ctr"/>
        <c:lblOffset val="100"/>
        <c:noMultiLvlLbl val="1"/>
      </c:catAx>
      <c:valAx>
        <c:axId val="5545812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MARKETCAP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6886222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GROWTH vs PSU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PSUBANK!$C$128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PSUBANK!$B$129:$B$140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PSUBANK!$C$129:$C$140</c:f>
              <c:numCache>
                <c:formatCode>0.0%</c:formatCode>
                <c:ptCount val="12"/>
                <c:pt idx="0">
                  <c:v>0.10580702354375959</c:v>
                </c:pt>
                <c:pt idx="1">
                  <c:v>0.1709662899969524</c:v>
                </c:pt>
                <c:pt idx="2">
                  <c:v>0.13882767431197451</c:v>
                </c:pt>
                <c:pt idx="3">
                  <c:v>0.16826364059229482</c:v>
                </c:pt>
                <c:pt idx="4">
                  <c:v>0.21413168972174557</c:v>
                </c:pt>
                <c:pt idx="5">
                  <c:v>7.3153020593360596E-2</c:v>
                </c:pt>
                <c:pt idx="6">
                  <c:v>0.23471162293359438</c:v>
                </c:pt>
                <c:pt idx="7">
                  <c:v>5.3334280830397818E-2</c:v>
                </c:pt>
                <c:pt idx="8">
                  <c:v>6.0898433322496004E-2</c:v>
                </c:pt>
                <c:pt idx="9">
                  <c:v>0.14819734316729383</c:v>
                </c:pt>
                <c:pt idx="10">
                  <c:v>7.719701122109468E-2</c:v>
                </c:pt>
                <c:pt idx="11">
                  <c:v>2.9056511625873194E-2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211-4DC3-87B7-E659A9F31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411527"/>
        <c:axId val="1238942170"/>
      </c:barChart>
      <c:catAx>
        <c:axId val="385411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PSU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38942170"/>
        <c:crosses val="autoZero"/>
        <c:auto val="1"/>
        <c:lblAlgn val="ctr"/>
        <c:lblOffset val="100"/>
        <c:noMultiLvlLbl val="1"/>
      </c:catAx>
      <c:valAx>
        <c:axId val="12389421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GROWTH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8541152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INCOME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PSUBANK!$H$87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453-470C-A11C-98660AC1F84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453-470C-A11C-98660AC1F842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1453-470C-A11C-98660AC1F842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1453-470C-A11C-98660AC1F842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1453-470C-A11C-98660AC1F842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1453-470C-A11C-98660AC1F842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1453-470C-A11C-98660AC1F842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1453-470C-A11C-98660AC1F842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1453-470C-A11C-98660AC1F842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1453-470C-A11C-98660AC1F842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1453-470C-A11C-98660AC1F842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1453-470C-A11C-98660AC1F84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PSUBANK!$G$88:$G$99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PSUBANK!$H$88:$H$99</c:f>
              <c:numCache>
                <c:formatCode>#,##0</c:formatCode>
                <c:ptCount val="12"/>
                <c:pt idx="0">
                  <c:v>368718.65779999999</c:v>
                </c:pt>
                <c:pt idx="1">
                  <c:v>99614.376600000003</c:v>
                </c:pt>
                <c:pt idx="2">
                  <c:v>97286.642600000006</c:v>
                </c:pt>
                <c:pt idx="3">
                  <c:v>103186.98480000001</c:v>
                </c:pt>
                <c:pt idx="4">
                  <c:v>95376.491599999994</c:v>
                </c:pt>
                <c:pt idx="5">
                  <c:v>54747.612699999998</c:v>
                </c:pt>
                <c:pt idx="6">
                  <c:v>52085.275500000003</c:v>
                </c:pt>
                <c:pt idx="7">
                  <c:v>29625.600600000002</c:v>
                </c:pt>
                <c:pt idx="8">
                  <c:v>23509.0743</c:v>
                </c:pt>
                <c:pt idx="9">
                  <c:v>18178.729299999999</c:v>
                </c:pt>
                <c:pt idx="10">
                  <c:v>20158.9764</c:v>
                </c:pt>
                <c:pt idx="11">
                  <c:v>8932.6916999999994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453-470C-A11C-98660AC1F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Net Profit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PSUBANK!$L$87</c:f>
              <c:strCache>
                <c:ptCount val="1"/>
                <c:pt idx="0">
                  <c:v>Net Profit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BA4F-4018-8048-8957246E9A79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BA4F-4018-8048-8957246E9A79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BA4F-4018-8048-8957246E9A79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BA4F-4018-8048-8957246E9A79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BA4F-4018-8048-8957246E9A79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BA4F-4018-8048-8957246E9A79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BA4F-4018-8048-8957246E9A79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BA4F-4018-8048-8957246E9A79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BA4F-4018-8048-8957246E9A79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BA4F-4018-8048-8957246E9A79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BA4F-4018-8048-8957246E9A79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BA4F-4018-8048-8957246E9A7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PSUBANK!$K$88:$K$99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PSUBANK!$L$88:$L$99</c:f>
              <c:numCache>
                <c:formatCode>#,##0</c:formatCode>
                <c:ptCount val="12"/>
                <c:pt idx="0">
                  <c:v>50232.453600000001</c:v>
                </c:pt>
                <c:pt idx="1">
                  <c:v>14109.6167</c:v>
                </c:pt>
                <c:pt idx="2">
                  <c:v>2507.2049000000002</c:v>
                </c:pt>
                <c:pt idx="3">
                  <c:v>10603.7649</c:v>
                </c:pt>
                <c:pt idx="4">
                  <c:v>8433.2777000000006</c:v>
                </c:pt>
                <c:pt idx="5">
                  <c:v>4022.94</c:v>
                </c:pt>
                <c:pt idx="6">
                  <c:v>5281.7021000000004</c:v>
                </c:pt>
                <c:pt idx="7">
                  <c:v>1582.2012</c:v>
                </c:pt>
                <c:pt idx="8">
                  <c:v>2098.7858700000002</c:v>
                </c:pt>
                <c:pt idx="9">
                  <c:v>2602.0374000000002</c:v>
                </c:pt>
                <c:pt idx="10">
                  <c:v>1862.3376000000001</c:v>
                </c:pt>
                <c:pt idx="11">
                  <c:v>1313.029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A4F-4018-8048-8957246E9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 Advances_FY23 vs PSU BANK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PSUBANK!$D$87</c:f>
              <c:strCache>
                <c:ptCount val="1"/>
                <c:pt idx="0">
                  <c:v> Advances_FY23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92A0-4D76-8E90-EB718ED3111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92A0-4D76-8E90-EB718ED3111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92A0-4D76-8E90-EB718ED31115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92A0-4D76-8E90-EB718ED31115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92A0-4D76-8E90-EB718ED31115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92A0-4D76-8E90-EB718ED31115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92A0-4D76-8E90-EB718ED31115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92A0-4D76-8E90-EB718ED31115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92A0-4D76-8E90-EB718ED31115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92A0-4D76-8E90-EB718ED31115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92A0-4D76-8E90-EB718ED31115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92A0-4D76-8E90-EB718ED3111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PSUBANK!$B$88:$B$99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PSUBANK!$D$88:$D$99</c:f>
              <c:numCache>
                <c:formatCode>#,#0#;\-#,#0#;0</c:formatCode>
                <c:ptCount val="12"/>
                <c:pt idx="0">
                  <c:v>3199269.2969999998</c:v>
                </c:pt>
                <c:pt idx="1">
                  <c:v>940998.26980000001</c:v>
                </c:pt>
                <c:pt idx="2">
                  <c:v>830833.98129999998</c:v>
                </c:pt>
                <c:pt idx="3">
                  <c:v>830672.55240000004</c:v>
                </c:pt>
                <c:pt idx="4">
                  <c:v>761845.45770000003</c:v>
                </c:pt>
                <c:pt idx="5">
                  <c:v>485899.63520000002</c:v>
                </c:pt>
                <c:pt idx="6">
                  <c:v>449296.73369999998</c:v>
                </c:pt>
                <c:pt idx="7">
                  <c:v>202984.30650000001</c:v>
                </c:pt>
                <c:pt idx="8">
                  <c:v>178052.57372799999</c:v>
                </c:pt>
                <c:pt idx="9">
                  <c:v>171220.67120000001</c:v>
                </c:pt>
                <c:pt idx="10">
                  <c:v>155870.17869999999</c:v>
                </c:pt>
                <c:pt idx="11">
                  <c:v>76819.428899999999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2A0-4D76-8E90-EB718ED31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NPA%_18, NPA%_20 and NPA%_23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PSUBANK!$C$145</c:f>
              <c:strCache>
                <c:ptCount val="1"/>
                <c:pt idx="0">
                  <c:v>NPA%_18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PSUBANK!$B$146:$B$157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PSUBANK!$C$146:$C$157</c:f>
              <c:numCache>
                <c:formatCode>#,##0.0</c:formatCode>
                <c:ptCount val="12"/>
                <c:pt idx="0">
                  <c:v>5.73</c:v>
                </c:pt>
                <c:pt idx="1">
                  <c:v>5.49</c:v>
                </c:pt>
                <c:pt idx="2">
                  <c:v>11.24</c:v>
                </c:pt>
                <c:pt idx="3">
                  <c:v>7.48</c:v>
                </c:pt>
                <c:pt idx="4">
                  <c:v>8.42</c:v>
                </c:pt>
                <c:pt idx="5">
                  <c:v>8.2799999999999994</c:v>
                </c:pt>
                <c:pt idx="6">
                  <c:v>3.81</c:v>
                </c:pt>
                <c:pt idx="7">
                  <c:v>11.1</c:v>
                </c:pt>
                <c:pt idx="8">
                  <c:v>15.33</c:v>
                </c:pt>
                <c:pt idx="9">
                  <c:v>11.24</c:v>
                </c:pt>
                <c:pt idx="10">
                  <c:v>13.1</c:v>
                </c:pt>
                <c:pt idx="11">
                  <c:v>6.93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601-40DE-9DF4-3F7C93A985BE}"/>
            </c:ext>
          </c:extLst>
        </c:ser>
        <c:ser>
          <c:idx val="1"/>
          <c:order val="1"/>
          <c:tx>
            <c:strRef>
              <c:f>PSUBANK!$D$145</c:f>
              <c:strCache>
                <c:ptCount val="1"/>
                <c:pt idx="0">
                  <c:v>NPA%_20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PSUBANK!$B$146:$B$157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PSUBANK!$D$146:$D$157</c:f>
              <c:numCache>
                <c:formatCode>#,##0.00</c:formatCode>
                <c:ptCount val="12"/>
                <c:pt idx="0">
                  <c:v>2.23</c:v>
                </c:pt>
                <c:pt idx="1">
                  <c:v>3.13</c:v>
                </c:pt>
                <c:pt idx="2">
                  <c:v>5.78</c:v>
                </c:pt>
                <c:pt idx="3">
                  <c:v>4.22</c:v>
                </c:pt>
                <c:pt idx="4">
                  <c:v>5.49</c:v>
                </c:pt>
                <c:pt idx="5">
                  <c:v>3.88</c:v>
                </c:pt>
                <c:pt idx="6">
                  <c:v>3.13</c:v>
                </c:pt>
                <c:pt idx="7">
                  <c:v>7.63</c:v>
                </c:pt>
                <c:pt idx="8">
                  <c:v>5.44</c:v>
                </c:pt>
                <c:pt idx="9">
                  <c:v>4.7699999999999996</c:v>
                </c:pt>
                <c:pt idx="10">
                  <c:v>5.45</c:v>
                </c:pt>
                <c:pt idx="11">
                  <c:v>8.0299999999999994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601-40DE-9DF4-3F7C93A985BE}"/>
            </c:ext>
          </c:extLst>
        </c:ser>
        <c:ser>
          <c:idx val="2"/>
          <c:order val="2"/>
          <c:tx>
            <c:strRef>
              <c:f>PSUBANK!$E$145</c:f>
              <c:strCache>
                <c:ptCount val="1"/>
                <c:pt idx="0">
                  <c:v>NPA%_23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PSUBANK!$B$146:$B$157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PSUBANK!$E$146:$E$157</c:f>
              <c:numCache>
                <c:formatCode>#,##0.00</c:formatCode>
                <c:ptCount val="12"/>
                <c:pt idx="0">
                  <c:v>0.67</c:v>
                </c:pt>
                <c:pt idx="1">
                  <c:v>0.89</c:v>
                </c:pt>
                <c:pt idx="2">
                  <c:v>2.72</c:v>
                </c:pt>
                <c:pt idx="3">
                  <c:v>1.73</c:v>
                </c:pt>
                <c:pt idx="4">
                  <c:v>1.7</c:v>
                </c:pt>
                <c:pt idx="5">
                  <c:v>1.66</c:v>
                </c:pt>
                <c:pt idx="6">
                  <c:v>0.9</c:v>
                </c:pt>
                <c:pt idx="7">
                  <c:v>1.77</c:v>
                </c:pt>
                <c:pt idx="8">
                  <c:v>1.83</c:v>
                </c:pt>
                <c:pt idx="9">
                  <c:v>0.25</c:v>
                </c:pt>
                <c:pt idx="10">
                  <c:v>1.29</c:v>
                </c:pt>
                <c:pt idx="11">
                  <c:v>1.84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9601-40DE-9DF4-3F7C93A9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323572"/>
        <c:axId val="714901102"/>
      </c:barChart>
      <c:catAx>
        <c:axId val="20073235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PSU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4901102"/>
        <c:crosses val="autoZero"/>
        <c:auto val="1"/>
        <c:lblAlgn val="ctr"/>
        <c:lblOffset val="100"/>
        <c:noMultiLvlLbl val="1"/>
      </c:catAx>
      <c:valAx>
        <c:axId val="7149011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0732357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MARGIN% vs PSU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PSUBANK!$I$145</c:f>
              <c:strCache>
                <c:ptCount val="1"/>
                <c:pt idx="0">
                  <c:v>MARGIN%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PSUBANK!$H$146:$H$157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PSUBANK!$I$146:$I$157</c:f>
              <c:numCache>
                <c:formatCode>0%</c:formatCode>
                <c:ptCount val="12"/>
                <c:pt idx="0">
                  <c:v>0.13623518240090535</c:v>
                </c:pt>
                <c:pt idx="1">
                  <c:v>0.14164237313512434</c:v>
                </c:pt>
                <c:pt idx="2">
                  <c:v>2.5771316935136995E-2</c:v>
                </c:pt>
                <c:pt idx="3">
                  <c:v>0.10276261992297307</c:v>
                </c:pt>
                <c:pt idx="4">
                  <c:v>8.8420925938106132E-2</c:v>
                </c:pt>
                <c:pt idx="5">
                  <c:v>7.3481560228835327E-2</c:v>
                </c:pt>
                <c:pt idx="6">
                  <c:v>0.10140489897187931</c:v>
                </c:pt>
                <c:pt idx="7">
                  <c:v>5.340655270968582E-2</c:v>
                </c:pt>
                <c:pt idx="8">
                  <c:v>8.9275564116958875E-2</c:v>
                </c:pt>
                <c:pt idx="9">
                  <c:v>0.14313637422391234</c:v>
                </c:pt>
                <c:pt idx="10">
                  <c:v>9.2382547756740277E-2</c:v>
                </c:pt>
                <c:pt idx="11">
                  <c:v>0.14699141581254843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D1D-4108-A336-A5AA8A349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507188"/>
        <c:axId val="721020402"/>
      </c:barChart>
      <c:catAx>
        <c:axId val="9945071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PSU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21020402"/>
        <c:crosses val="autoZero"/>
        <c:auto val="1"/>
        <c:lblAlgn val="ctr"/>
        <c:lblOffset val="100"/>
        <c:noMultiLvlLbl val="1"/>
      </c:catAx>
      <c:valAx>
        <c:axId val="7210204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MARGIN%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9450718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Credit - Deposit Ratio vs PSU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PSUBANK!$M$145</c:f>
              <c:strCache>
                <c:ptCount val="1"/>
                <c:pt idx="0">
                  <c:v>Credit - Deposit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PSUBANK!$L$146:$L$157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PSUBANK!$M$146:$M$157</c:f>
              <c:numCache>
                <c:formatCode>#,##0.00</c:formatCode>
                <c:ptCount val="12"/>
                <c:pt idx="0">
                  <c:v>72.319845999999998</c:v>
                </c:pt>
                <c:pt idx="1">
                  <c:v>78.176275000000004</c:v>
                </c:pt>
                <c:pt idx="2">
                  <c:v>64.849976999999996</c:v>
                </c:pt>
                <c:pt idx="3">
                  <c:v>70.442626000000004</c:v>
                </c:pt>
                <c:pt idx="4">
                  <c:v>68.160895999999994</c:v>
                </c:pt>
                <c:pt idx="5">
                  <c:v>72.567198000000005</c:v>
                </c:pt>
                <c:pt idx="6">
                  <c:v>72.331214000000003</c:v>
                </c:pt>
                <c:pt idx="7">
                  <c:v>56.494934999999998</c:v>
                </c:pt>
                <c:pt idx="8">
                  <c:v>68.249896000000007</c:v>
                </c:pt>
                <c:pt idx="9">
                  <c:v>73.145381</c:v>
                </c:pt>
                <c:pt idx="10">
                  <c:v>62.513672999999997</c:v>
                </c:pt>
                <c:pt idx="11">
                  <c:v>70.048862999999997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F39-4BB2-BE76-E3561EE7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9254073"/>
        <c:axId val="236579694"/>
      </c:barChart>
      <c:catAx>
        <c:axId val="20892540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PSU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6579694"/>
        <c:crosses val="autoZero"/>
        <c:auto val="1"/>
        <c:lblAlgn val="ctr"/>
        <c:lblOffset val="100"/>
        <c:noMultiLvlLbl val="1"/>
      </c:catAx>
      <c:valAx>
        <c:axId val="2365796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Credit - Deposit Ratio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925407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Return on assets vs PSU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PSUBANK!$C$177</c:f>
              <c:strCache>
                <c:ptCount val="1"/>
                <c:pt idx="0">
                  <c:v>Return on assets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PSUBANK!$B$178:$B$189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PSUBANK!$C$178:$C$189</c:f>
              <c:numCache>
                <c:formatCode>#,##0.00</c:formatCode>
                <c:ptCount val="12"/>
                <c:pt idx="0">
                  <c:v>0.96</c:v>
                </c:pt>
                <c:pt idx="1">
                  <c:v>1.03</c:v>
                </c:pt>
                <c:pt idx="2">
                  <c:v>0.18</c:v>
                </c:pt>
                <c:pt idx="3">
                  <c:v>0.81</c:v>
                </c:pt>
                <c:pt idx="4">
                  <c:v>0.69</c:v>
                </c:pt>
                <c:pt idx="5">
                  <c:v>0.49</c:v>
                </c:pt>
                <c:pt idx="6">
                  <c:v>0.77</c:v>
                </c:pt>
                <c:pt idx="7">
                  <c:v>0.44</c:v>
                </c:pt>
                <c:pt idx="8">
                  <c:v>0.76</c:v>
                </c:pt>
                <c:pt idx="9">
                  <c:v>1.1000000000000001</c:v>
                </c:pt>
                <c:pt idx="10">
                  <c:v>0.62</c:v>
                </c:pt>
                <c:pt idx="11">
                  <c:v>0.98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FBD-4065-AB47-ED0B5670A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600056"/>
        <c:axId val="577839190"/>
      </c:barChart>
      <c:catAx>
        <c:axId val="1045600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PSU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7839190"/>
        <c:crosses val="autoZero"/>
        <c:auto val="1"/>
        <c:lblAlgn val="ctr"/>
        <c:lblOffset val="100"/>
        <c:noMultiLvlLbl val="1"/>
      </c:catAx>
      <c:valAx>
        <c:axId val="5778391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Return on assets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4560005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Return on equity vs PSU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PSUBANK!$D$177</c:f>
              <c:strCache>
                <c:ptCount val="1"/>
                <c:pt idx="0">
                  <c:v>Return on 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PSUBANK!$B$178:$B$189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PSUBANK!$D$178:$D$189</c:f>
              <c:numCache>
                <c:formatCode>#,##0.0</c:formatCode>
                <c:ptCount val="12"/>
                <c:pt idx="0">
                  <c:v>16.532086</c:v>
                </c:pt>
                <c:pt idx="1">
                  <c:v>15.325494000000001</c:v>
                </c:pt>
                <c:pt idx="2">
                  <c:v>2.566983</c:v>
                </c:pt>
                <c:pt idx="3">
                  <c:v>15.178756999999999</c:v>
                </c:pt>
                <c:pt idx="4">
                  <c:v>11.326651</c:v>
                </c:pt>
                <c:pt idx="5">
                  <c:v>7.0514890000000001</c:v>
                </c:pt>
                <c:pt idx="6">
                  <c:v>11.521841999999999</c:v>
                </c:pt>
                <c:pt idx="7">
                  <c:v>5.5873020000000002</c:v>
                </c:pt>
                <c:pt idx="8">
                  <c:v>8.6972260000000006</c:v>
                </c:pt>
                <c:pt idx="9">
                  <c:v>17.643841999999999</c:v>
                </c:pt>
                <c:pt idx="10">
                  <c:v>7.5462439999999997</c:v>
                </c:pt>
                <c:pt idx="11">
                  <c:v>9.0183359999999997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C2C-42D7-B95A-CFDD14BEA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263551"/>
        <c:axId val="1696605847"/>
      </c:barChart>
      <c:catAx>
        <c:axId val="3582635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PSU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96605847"/>
        <c:crosses val="autoZero"/>
        <c:auto val="1"/>
        <c:lblAlgn val="ctr"/>
        <c:lblOffset val="100"/>
        <c:noMultiLvlLbl val="1"/>
      </c:catAx>
      <c:valAx>
        <c:axId val="16966058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Return on equity</a:t>
                </a:r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5826355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GROWTH vs ALL SCHEDULED BANKS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PSUBANK!$F$208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PSUBANK!$C$209:$C$214</c:f>
              <c:strCache>
                <c:ptCount val="6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  <c:pt idx="5">
                  <c:v>ALL SC BANKS</c:v>
                </c:pt>
              </c:strCache>
            </c:strRef>
          </c:cat>
          <c:val>
            <c:numRef>
              <c:f>PSUBANK!$F$209:$F$214</c:f>
              <c:numCache>
                <c:formatCode>0.0%</c:formatCode>
                <c:ptCount val="6"/>
                <c:pt idx="0">
                  <c:v>7.7732447261077642E-2</c:v>
                </c:pt>
                <c:pt idx="1">
                  <c:v>0.15046890519219835</c:v>
                </c:pt>
                <c:pt idx="2">
                  <c:v>6.9439401054201877E-2</c:v>
                </c:pt>
                <c:pt idx="3">
                  <c:v>0.3628134693616718</c:v>
                </c:pt>
                <c:pt idx="5">
                  <c:v>0.10341356637164489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D50-459E-A9FF-563ACC1FD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071962"/>
        <c:axId val="2106046256"/>
      </c:barChart>
      <c:catAx>
        <c:axId val="14080719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SCHEDULED BANKS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6046256"/>
        <c:crosses val="autoZero"/>
        <c:auto val="1"/>
        <c:lblAlgn val="ctr"/>
        <c:lblOffset val="100"/>
        <c:noMultiLvlLbl val="1"/>
      </c:catAx>
      <c:valAx>
        <c:axId val="21060462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GROWTH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807196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MARKETCAP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PSUBANK!$H$177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CFBA-4BB3-957F-A1573185B329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CFBA-4BB3-957F-A1573185B329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CFBA-4BB3-957F-A1573185B329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CFBA-4BB3-957F-A1573185B329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CFBA-4BB3-957F-A1573185B329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CFBA-4BB3-957F-A1573185B329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CFBA-4BB3-957F-A1573185B329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CFBA-4BB3-957F-A1573185B329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CFBA-4BB3-957F-A1573185B329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CFBA-4BB3-957F-A1573185B329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CFBA-4BB3-957F-A1573185B329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CFBA-4BB3-957F-A1573185B32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PSUBANK!$G$178:$G$189</c:f>
              <c:strCache>
                <c:ptCount val="12"/>
                <c:pt idx="0">
                  <c:v>STATE BANK OF INDIA</c:v>
                </c:pt>
                <c:pt idx="1">
                  <c:v>BANK OF BARODA</c:v>
                </c:pt>
                <c:pt idx="2">
                  <c:v>PUNJAB NATIONAL BANK</c:v>
                </c:pt>
                <c:pt idx="3">
                  <c:v>CANARA BANK</c:v>
                </c:pt>
                <c:pt idx="4">
                  <c:v>UNION BANK OF INDIA</c:v>
                </c:pt>
                <c:pt idx="5">
                  <c:v>BANK OF INDIA</c:v>
                </c:pt>
                <c:pt idx="6">
                  <c:v>INDIAN BANK</c:v>
                </c:pt>
                <c:pt idx="7">
                  <c:v>CENTRAL BANK OF INDIA</c:v>
                </c:pt>
                <c:pt idx="8">
                  <c:v>INDIAN OVERSEAS BANK</c:v>
                </c:pt>
                <c:pt idx="9">
                  <c:v>BANK OF MAHARASHTRA</c:v>
                </c:pt>
                <c:pt idx="10">
                  <c:v>UCO BANK</c:v>
                </c:pt>
                <c:pt idx="11">
                  <c:v>PUNJAB AND SIND BANK</c:v>
                </c:pt>
              </c:strCache>
            </c:strRef>
          </c:cat>
          <c:val>
            <c:numRef>
              <c:f>PSUBANK!$H$178:$H$189</c:f>
              <c:numCache>
                <c:formatCode>General</c:formatCode>
                <c:ptCount val="12"/>
                <c:pt idx="0">
                  <c:v>570416</c:v>
                </c:pt>
                <c:pt idx="1">
                  <c:v>119226</c:v>
                </c:pt>
                <c:pt idx="2">
                  <c:v>106784</c:v>
                </c:pt>
                <c:pt idx="3">
                  <c:v>80520</c:v>
                </c:pt>
                <c:pt idx="4">
                  <c:v>89691</c:v>
                </c:pt>
                <c:pt idx="5">
                  <c:v>52060</c:v>
                </c:pt>
                <c:pt idx="6">
                  <c:v>56101</c:v>
                </c:pt>
                <c:pt idx="7">
                  <c:v>44317</c:v>
                </c:pt>
                <c:pt idx="8">
                  <c:v>82263</c:v>
                </c:pt>
                <c:pt idx="9">
                  <c:v>32185</c:v>
                </c:pt>
                <c:pt idx="10">
                  <c:v>47656</c:v>
                </c:pt>
                <c:pt idx="11">
                  <c:v>29524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FBA-4BB3-957F-A1573185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BANKS_FY18 and BANKS_FY23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PSUBANK!$L$6</c:f>
              <c:strCache>
                <c:ptCount val="1"/>
                <c:pt idx="0">
                  <c:v>BANKS_FY18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PSUBANK!$K$7:$K$10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PSUBANK!$L$7:$L$10</c:f>
              <c:numCache>
                <c:formatCode>General</c:formatCode>
                <c:ptCount val="4"/>
                <c:pt idx="0">
                  <c:v>21</c:v>
                </c:pt>
                <c:pt idx="1">
                  <c:v>21</c:v>
                </c:pt>
                <c:pt idx="2">
                  <c:v>45</c:v>
                </c:pt>
                <c:pt idx="3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E89-4296-99D9-BF183E7CF753}"/>
            </c:ext>
          </c:extLst>
        </c:ser>
        <c:ser>
          <c:idx val="1"/>
          <c:order val="1"/>
          <c:tx>
            <c:strRef>
              <c:f>PSUBANK!$M$6</c:f>
              <c:strCache>
                <c:ptCount val="1"/>
                <c:pt idx="0">
                  <c:v>BANKS_FY23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PSUBANK!$K$7:$K$10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PSUBANK!$M$7:$M$10</c:f>
              <c:numCache>
                <c:formatCode>General</c:formatCode>
                <c:ptCount val="4"/>
                <c:pt idx="0">
                  <c:v>12</c:v>
                </c:pt>
                <c:pt idx="1">
                  <c:v>21</c:v>
                </c:pt>
                <c:pt idx="2">
                  <c:v>44</c:v>
                </c:pt>
                <c:pt idx="3">
                  <c:v>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E89-4296-99D9-BF183E7CF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543026"/>
        <c:axId val="449950355"/>
      </c:barChart>
      <c:catAx>
        <c:axId val="8795430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9950355"/>
        <c:crosses val="autoZero"/>
        <c:auto val="1"/>
        <c:lblAlgn val="ctr"/>
        <c:lblOffset val="100"/>
        <c:noMultiLvlLbl val="1"/>
      </c:catAx>
      <c:valAx>
        <c:axId val="4499503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954302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INCOME vs ALL SC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PSUBANK!$C$29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PSUBANK!$B$30:$B$33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PSUBANK!$C$30:$C$33</c:f>
              <c:numCache>
                <c:formatCode>#,##0</c:formatCode>
                <c:ptCount val="4"/>
                <c:pt idx="0">
                  <c:v>971421.1139</c:v>
                </c:pt>
                <c:pt idx="1">
                  <c:v>690556.997859</c:v>
                </c:pt>
                <c:pt idx="2">
                  <c:v>108268.45200200001</c:v>
                </c:pt>
                <c:pt idx="3">
                  <c:v>33805.952891000001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E4C-47F9-BFDB-E50E8D2A6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9927739"/>
        <c:axId val="548353517"/>
      </c:barChart>
      <c:catAx>
        <c:axId val="19699277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48353517"/>
        <c:crosses val="autoZero"/>
        <c:auto val="1"/>
        <c:lblAlgn val="ctr"/>
        <c:lblOffset val="100"/>
        <c:noMultiLvlLbl val="1"/>
      </c:catAx>
      <c:valAx>
        <c:axId val="5483535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INCOME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992773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Net Profit vs ALL SC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PSUBANK!$G$29</c:f>
              <c:strCache>
                <c:ptCount val="1"/>
                <c:pt idx="0">
                  <c:v>Net Profit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PSUBANK!$F$30:$F$33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PSUBANK!$G$30:$G$33</c:f>
              <c:numCache>
                <c:formatCode>#,##0</c:formatCode>
                <c:ptCount val="4"/>
                <c:pt idx="0">
                  <c:v>104649.35097</c:v>
                </c:pt>
                <c:pt idx="1">
                  <c:v>124135.607045</c:v>
                </c:pt>
                <c:pt idx="2">
                  <c:v>30145.167127000001</c:v>
                </c:pt>
                <c:pt idx="3">
                  <c:v>4162.3202950000004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502-4D36-A567-BCABF78F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92952"/>
        <c:axId val="1399401993"/>
      </c:barChart>
      <c:catAx>
        <c:axId val="930692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9401993"/>
        <c:crosses val="autoZero"/>
        <c:auto val="1"/>
        <c:lblAlgn val="ctr"/>
        <c:lblOffset val="100"/>
        <c:noMultiLvlLbl val="1"/>
      </c:catAx>
      <c:valAx>
        <c:axId val="13994019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Net Profit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3069295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MARGIN% vs ALL SC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PSUBANK!$K$29</c:f>
              <c:strCache>
                <c:ptCount val="1"/>
                <c:pt idx="0">
                  <c:v>MARGIN%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PSUBANK!$J$30:$J$33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PSUBANK!$K$30:$K$33</c:f>
              <c:numCache>
                <c:formatCode>0%</c:formatCode>
                <c:ptCount val="4"/>
                <c:pt idx="0">
                  <c:v>0.10772810007171905</c:v>
                </c:pt>
                <c:pt idx="1">
                  <c:v>0.17976156556210351</c:v>
                </c:pt>
                <c:pt idx="2">
                  <c:v>0.27842983407985866</c:v>
                </c:pt>
                <c:pt idx="3">
                  <c:v>0.123123886151664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3BD-47B6-8180-0D3C843BB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127618"/>
        <c:axId val="1534995720"/>
      </c:barChart>
      <c:catAx>
        <c:axId val="5311276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4995720"/>
        <c:crosses val="autoZero"/>
        <c:auto val="1"/>
        <c:lblAlgn val="ctr"/>
        <c:lblOffset val="100"/>
        <c:noMultiLvlLbl val="1"/>
      </c:catAx>
      <c:valAx>
        <c:axId val="15349957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MARGIN%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112761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NPA%_18, NPA%_20 and NPA%_23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PSUBANK!$C$51</c:f>
              <c:strCache>
                <c:ptCount val="1"/>
                <c:pt idx="0">
                  <c:v>NPA%_18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PSUBANK!$B$52:$B$55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PSUBANK!$C$52:$C$55</c:f>
              <c:numCache>
                <c:formatCode>_ * #,##0.0_ ;_ * \-#,##0.0_ ;_ * "-"??_ ;_ @_ </c:formatCode>
                <c:ptCount val="4"/>
                <c:pt idx="0">
                  <c:v>8.35</c:v>
                </c:pt>
                <c:pt idx="1">
                  <c:v>1.93</c:v>
                </c:pt>
                <c:pt idx="2" formatCode="General">
                  <c:v>0.8</c:v>
                </c:pt>
                <c:pt idx="3" formatCode="General">
                  <c:v>1.2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FC6-481B-BE7E-16CD356EF42F}"/>
            </c:ext>
          </c:extLst>
        </c:ser>
        <c:ser>
          <c:idx val="1"/>
          <c:order val="1"/>
          <c:tx>
            <c:strRef>
              <c:f>PSUBANK!$D$51</c:f>
              <c:strCache>
                <c:ptCount val="1"/>
                <c:pt idx="0">
                  <c:v>NPA%_20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PSUBANK!$B$52:$B$55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PSUBANK!$D$52:$D$55</c:f>
              <c:numCache>
                <c:formatCode>General</c:formatCode>
                <c:ptCount val="4"/>
                <c:pt idx="0">
                  <c:v>5.0999999999999996</c:v>
                </c:pt>
                <c:pt idx="1">
                  <c:v>1.9</c:v>
                </c:pt>
                <c:pt idx="2">
                  <c:v>1.3</c:v>
                </c:pt>
                <c:pt idx="3">
                  <c:v>0.7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FC6-481B-BE7E-16CD356EF42F}"/>
            </c:ext>
          </c:extLst>
        </c:ser>
        <c:ser>
          <c:idx val="2"/>
          <c:order val="2"/>
          <c:tx>
            <c:strRef>
              <c:f>PSUBANK!$E$51</c:f>
              <c:strCache>
                <c:ptCount val="1"/>
                <c:pt idx="0">
                  <c:v>NPA%_23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PSUBANK!$B$52:$B$55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PSUBANK!$E$52:$E$55</c:f>
              <c:numCache>
                <c:formatCode>_ * #,##0.0_ ;_ * \-#,##0.0_ ;_ * "-"??_ ;_ @_ </c:formatCode>
                <c:ptCount val="4"/>
                <c:pt idx="0">
                  <c:v>1.7</c:v>
                </c:pt>
                <c:pt idx="1">
                  <c:v>0.86</c:v>
                </c:pt>
                <c:pt idx="2" formatCode="General">
                  <c:v>0.6</c:v>
                </c:pt>
                <c:pt idx="3" formatCode="General">
                  <c:v>1.2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FC6-481B-BE7E-16CD356EF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823437"/>
        <c:axId val="1423488805"/>
      </c:barChart>
      <c:catAx>
        <c:axId val="13178234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3488805"/>
        <c:crosses val="autoZero"/>
        <c:auto val="1"/>
        <c:lblAlgn val="ctr"/>
        <c:lblOffset val="100"/>
        <c:noMultiLvlLbl val="1"/>
      </c:catAx>
      <c:valAx>
        <c:axId val="14234888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_ * #,##0.0_ ;_ * \-#,##0.0_ ;_ * &quot;-&quot;??_ ;_ @_ 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1782343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Credit - Deposit Ratio vs ALL SC BANK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PSUBANK!$I$51</c:f>
              <c:strCache>
                <c:ptCount val="1"/>
                <c:pt idx="0">
                  <c:v>Credit - Deposit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PSUBANK!$H$52:$H$55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PSUBANK!$I$52:$I$55</c:f>
              <c:numCache>
                <c:formatCode>0.0</c:formatCode>
                <c:ptCount val="4"/>
                <c:pt idx="0">
                  <c:v>70.25</c:v>
                </c:pt>
                <c:pt idx="1">
                  <c:v>82.7</c:v>
                </c:pt>
                <c:pt idx="2">
                  <c:v>74.900000000000006</c:v>
                </c:pt>
                <c:pt idx="3">
                  <c:v>95.13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83A-45DF-B86E-02BCAA068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834531"/>
        <c:axId val="200580868"/>
      </c:barChart>
      <c:catAx>
        <c:axId val="8238345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0580868"/>
        <c:crosses val="autoZero"/>
        <c:auto val="1"/>
        <c:lblAlgn val="ctr"/>
        <c:lblOffset val="100"/>
        <c:noMultiLvlLbl val="1"/>
      </c:catAx>
      <c:valAx>
        <c:axId val="2005808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Credit - Deposit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2383453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Return on assets and Return on equity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PSUBANK!$M$51</c:f>
              <c:strCache>
                <c:ptCount val="1"/>
                <c:pt idx="0">
                  <c:v>Return on assets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PSUBANK!$L$52:$L$55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PSUBANK!$M$52:$M$55</c:f>
              <c:numCache>
                <c:formatCode>General</c:formatCode>
                <c:ptCount val="4"/>
                <c:pt idx="0">
                  <c:v>0.8</c:v>
                </c:pt>
                <c:pt idx="1">
                  <c:v>1.2</c:v>
                </c:pt>
                <c:pt idx="2">
                  <c:v>0.9</c:v>
                </c:pt>
                <c:pt idx="3">
                  <c:v>1.2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CE7-4ED9-B380-5B2DAC40E975}"/>
            </c:ext>
          </c:extLst>
        </c:ser>
        <c:ser>
          <c:idx val="1"/>
          <c:order val="1"/>
          <c:tx>
            <c:strRef>
              <c:f>PSUBANK!$N$51</c:f>
              <c:strCache>
                <c:ptCount val="1"/>
                <c:pt idx="0">
                  <c:v>Return on equity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PSUBANK!$L$52:$L$55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PSUBANK!$N$52:$N$55</c:f>
              <c:numCache>
                <c:formatCode>General</c:formatCode>
                <c:ptCount val="4"/>
                <c:pt idx="0">
                  <c:v>10.199999999999999</c:v>
                </c:pt>
                <c:pt idx="1">
                  <c:v>13.5</c:v>
                </c:pt>
                <c:pt idx="2">
                  <c:v>3.6</c:v>
                </c:pt>
                <c:pt idx="3">
                  <c:v>13.8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CE7-4ED9-B380-5B2DAC40E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500923"/>
        <c:axId val="1757057265"/>
      </c:barChart>
      <c:catAx>
        <c:axId val="11005009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 BANK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57057265"/>
        <c:crosses val="autoZero"/>
        <c:auto val="1"/>
        <c:lblAlgn val="ctr"/>
        <c:lblOffset val="100"/>
        <c:noMultiLvlLbl val="1"/>
      </c:catAx>
      <c:valAx>
        <c:axId val="17570572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050092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638175</xdr:colOff>
      <xdr:row>12</xdr:row>
      <xdr:rowOff>95250</xdr:rowOff>
    </xdr:from>
    <xdr:ext cx="4362450" cy="27051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39D43F6D-37C3-4965-B589-EF3C99D17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962025</xdr:colOff>
      <xdr:row>12</xdr:row>
      <xdr:rowOff>95250</xdr:rowOff>
    </xdr:from>
    <xdr:ext cx="4362450" cy="270510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CE9ECF4C-7FD1-409C-84A5-5292A0388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523875</xdr:colOff>
      <xdr:row>12</xdr:row>
      <xdr:rowOff>95250</xdr:rowOff>
    </xdr:from>
    <xdr:ext cx="4362450" cy="27051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3BBCB401-8D6D-43D0-BC58-B00EE02E1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638175</xdr:colOff>
      <xdr:row>35</xdr:row>
      <xdr:rowOff>38100</xdr:rowOff>
    </xdr:from>
    <xdr:ext cx="4362450" cy="2705100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A50C45EC-1DA8-47EA-A72A-13BC24B00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0</xdr:colOff>
      <xdr:row>35</xdr:row>
      <xdr:rowOff>38100</xdr:rowOff>
    </xdr:from>
    <xdr:ext cx="4419600" cy="2705100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A7EFC54C-52F9-4C5B-B9B1-FEF1B0BC7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9</xdr:col>
      <xdr:colOff>571500</xdr:colOff>
      <xdr:row>35</xdr:row>
      <xdr:rowOff>38100</xdr:rowOff>
    </xdr:from>
    <xdr:ext cx="4362450" cy="2705100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2CB65EC6-BA4E-4704-8536-3C0B6DAE1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638175</xdr:colOff>
      <xdr:row>57</xdr:row>
      <xdr:rowOff>76200</xdr:rowOff>
    </xdr:from>
    <xdr:ext cx="4362450" cy="270510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17521153-12CC-4069-B248-913ADD7E7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5</xdr:col>
      <xdr:colOff>0</xdr:colOff>
      <xdr:row>57</xdr:row>
      <xdr:rowOff>66675</xdr:rowOff>
    </xdr:from>
    <xdr:ext cx="4419600" cy="2752725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4F7FB399-2E5F-4BB2-8CD7-337EF803E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9</xdr:col>
      <xdr:colOff>581025</xdr:colOff>
      <xdr:row>57</xdr:row>
      <xdr:rowOff>66675</xdr:rowOff>
    </xdr:from>
    <xdr:ext cx="4476750" cy="2752725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39F73CC8-AFB3-4BB6-A9E7-5E2A76583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3</xdr:col>
      <xdr:colOff>76200</xdr:colOff>
      <xdr:row>71</xdr:row>
      <xdr:rowOff>171450</xdr:rowOff>
    </xdr:from>
    <xdr:ext cx="7248525" cy="2581275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A0139D23-91C8-4269-900A-54407D435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3</xdr:col>
      <xdr:colOff>133350</xdr:colOff>
      <xdr:row>127</xdr:row>
      <xdr:rowOff>28575</xdr:rowOff>
    </xdr:from>
    <xdr:ext cx="8115300" cy="3028950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0FC332A1-B2C0-4A23-93D3-9871EBB28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4</xdr:col>
      <xdr:colOff>952500</xdr:colOff>
      <xdr:row>110</xdr:row>
      <xdr:rowOff>66675</xdr:rowOff>
    </xdr:from>
    <xdr:ext cx="4895850" cy="3028950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58F5B5A5-5388-4643-B39B-8D6EC3C8B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10</xdr:col>
      <xdr:colOff>95250</xdr:colOff>
      <xdr:row>110</xdr:row>
      <xdr:rowOff>66675</xdr:rowOff>
    </xdr:from>
    <xdr:ext cx="4895850" cy="3028950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A29B5868-6C40-4733-A277-2C6E1A330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0</xdr:col>
      <xdr:colOff>0</xdr:colOff>
      <xdr:row>110</xdr:row>
      <xdr:rowOff>57150</xdr:rowOff>
    </xdr:from>
    <xdr:ext cx="4953000" cy="3028950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2AC6605C-6116-46BD-BB61-C006073F9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0</xdr:colOff>
      <xdr:row>159</xdr:row>
      <xdr:rowOff>47625</xdr:rowOff>
    </xdr:from>
    <xdr:ext cx="5000625" cy="3086100"/>
    <xdr:graphicFrame macro="">
      <xdr:nvGraphicFramePr>
        <xdr:cNvPr id="16" name="Chart 15" title="Chart">
          <a:extLst>
            <a:ext uri="{FF2B5EF4-FFF2-40B4-BE49-F238E27FC236}">
              <a16:creationId xmlns:a16="http://schemas.microsoft.com/office/drawing/2014/main" id="{DFF381AC-E5BE-48D2-967E-31B792B1D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4</xdr:col>
      <xdr:colOff>952500</xdr:colOff>
      <xdr:row>159</xdr:row>
      <xdr:rowOff>47625</xdr:rowOff>
    </xdr:from>
    <xdr:ext cx="5048250" cy="3086100"/>
    <xdr:graphicFrame macro="">
      <xdr:nvGraphicFramePr>
        <xdr:cNvPr id="17" name="Chart 16" title="Chart">
          <a:extLst>
            <a:ext uri="{FF2B5EF4-FFF2-40B4-BE49-F238E27FC236}">
              <a16:creationId xmlns:a16="http://schemas.microsoft.com/office/drawing/2014/main" id="{E6EB6E4B-7008-4A01-BE37-5129AE0AA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10</xdr:col>
      <xdr:colOff>247650</xdr:colOff>
      <xdr:row>159</xdr:row>
      <xdr:rowOff>47625</xdr:rowOff>
    </xdr:from>
    <xdr:ext cx="5048250" cy="3086100"/>
    <xdr:graphicFrame macro="">
      <xdr:nvGraphicFramePr>
        <xdr:cNvPr id="18" name="Chart 17" title="Chart">
          <a:extLst>
            <a:ext uri="{FF2B5EF4-FFF2-40B4-BE49-F238E27FC236}">
              <a16:creationId xmlns:a16="http://schemas.microsoft.com/office/drawing/2014/main" id="{6BA1F6EA-DCF5-4666-8F6B-AEDEAE5E8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0</xdr:col>
      <xdr:colOff>0</xdr:colOff>
      <xdr:row>191</xdr:row>
      <xdr:rowOff>28575</xdr:rowOff>
    </xdr:from>
    <xdr:ext cx="5000625" cy="3086100"/>
    <xdr:graphicFrame macro="">
      <xdr:nvGraphicFramePr>
        <xdr:cNvPr id="19" name="Chart 18" title="Chart">
          <a:extLst>
            <a:ext uri="{FF2B5EF4-FFF2-40B4-BE49-F238E27FC236}">
              <a16:creationId xmlns:a16="http://schemas.microsoft.com/office/drawing/2014/main" id="{15FDCC03-F5F7-4C63-9C3A-60BD3C809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5</xdr:col>
      <xdr:colOff>0</xdr:colOff>
      <xdr:row>191</xdr:row>
      <xdr:rowOff>28575</xdr:rowOff>
    </xdr:from>
    <xdr:ext cx="5000625" cy="3086100"/>
    <xdr:graphicFrame macro="">
      <xdr:nvGraphicFramePr>
        <xdr:cNvPr id="20" name="Chart 19" title="Chart">
          <a:extLst>
            <a:ext uri="{FF2B5EF4-FFF2-40B4-BE49-F238E27FC236}">
              <a16:creationId xmlns:a16="http://schemas.microsoft.com/office/drawing/2014/main" id="{A91A22C4-B788-4CCD-B33B-E08E98832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10</xdr:col>
      <xdr:colOff>209550</xdr:colOff>
      <xdr:row>191</xdr:row>
      <xdr:rowOff>28575</xdr:rowOff>
    </xdr:from>
    <xdr:ext cx="5000625" cy="3086100"/>
    <xdr:graphicFrame macro="">
      <xdr:nvGraphicFramePr>
        <xdr:cNvPr id="21" name="Chart 20" title="Chart">
          <a:extLst>
            <a:ext uri="{FF2B5EF4-FFF2-40B4-BE49-F238E27FC236}">
              <a16:creationId xmlns:a16="http://schemas.microsoft.com/office/drawing/2014/main" id="{1F29987C-7789-45DF-B09F-6346FE4EF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Public%20Sector%20Bank%20(1).xlsx" TargetMode="External"/><Relationship Id="rId1" Type="http://schemas.openxmlformats.org/officeDocument/2006/relationships/externalLinkPath" Target="/Users/profi/Downloads/Public%20Sector%20Bank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SUBANK"/>
      <sheetName val="SBIN"/>
      <sheetName val="BANKING IN INDIA"/>
      <sheetName val="Sheet2"/>
      <sheetName val="Copy of BANKING DATA"/>
    </sheetNames>
    <sheetDataSet>
      <sheetData sheetId="0">
        <row r="6">
          <cell r="L6" t="str">
            <v>BANKS_FY18</v>
          </cell>
          <cell r="M6" t="str">
            <v>BANKS_FY23</v>
          </cell>
        </row>
        <row r="7">
          <cell r="K7" t="str">
            <v>PUBLIC SECTOR BANKS</v>
          </cell>
          <cell r="L7">
            <v>21</v>
          </cell>
          <cell r="M7">
            <v>12</v>
          </cell>
        </row>
        <row r="8">
          <cell r="K8" t="str">
            <v>PRIVATE SECTOR BANKS</v>
          </cell>
          <cell r="L8">
            <v>21</v>
          </cell>
          <cell r="M8">
            <v>21</v>
          </cell>
        </row>
        <row r="9">
          <cell r="K9" t="str">
            <v>FOREIGN BANKS</v>
          </cell>
          <cell r="L9">
            <v>45</v>
          </cell>
          <cell r="M9">
            <v>44</v>
          </cell>
        </row>
        <row r="10">
          <cell r="K10" t="str">
            <v>SMALL FINANCE BANKS</v>
          </cell>
          <cell r="L10">
            <v>6</v>
          </cell>
          <cell r="M10">
            <v>12</v>
          </cell>
        </row>
        <row r="29">
          <cell r="C29" t="str">
            <v>INCOME</v>
          </cell>
          <cell r="G29" t="str">
            <v>Net Profit</v>
          </cell>
          <cell r="K29" t="str">
            <v>MARGIN%</v>
          </cell>
        </row>
        <row r="30">
          <cell r="B30" t="str">
            <v>PUBLIC SECTOR BANKS</v>
          </cell>
          <cell r="C30">
            <v>971421.1139</v>
          </cell>
          <cell r="F30" t="str">
            <v>PUBLIC SECTOR BANKS</v>
          </cell>
          <cell r="G30">
            <v>104649.35097</v>
          </cell>
          <cell r="J30" t="str">
            <v>PUBLIC SECTOR BANKS</v>
          </cell>
          <cell r="K30">
            <v>0.10772810007171905</v>
          </cell>
        </row>
        <row r="31">
          <cell r="B31" t="str">
            <v>PRIVATE SECTOR BANKS</v>
          </cell>
          <cell r="C31">
            <v>690556.997859</v>
          </cell>
          <cell r="F31" t="str">
            <v>PRIVATE SECTOR BANKS</v>
          </cell>
          <cell r="G31">
            <v>124135.607045</v>
          </cell>
          <cell r="J31" t="str">
            <v>PRIVATE SECTOR BANKS</v>
          </cell>
          <cell r="K31">
            <v>0.17976156556210351</v>
          </cell>
        </row>
        <row r="32">
          <cell r="B32" t="str">
            <v>FOREIGN BANKS</v>
          </cell>
          <cell r="C32">
            <v>108268.45200200001</v>
          </cell>
          <cell r="F32" t="str">
            <v>FOREIGN BANKS</v>
          </cell>
          <cell r="G32">
            <v>30145.167127000001</v>
          </cell>
          <cell r="J32" t="str">
            <v>FOREIGN BANKS</v>
          </cell>
          <cell r="K32">
            <v>0.27842983407985866</v>
          </cell>
        </row>
        <row r="33">
          <cell r="B33" t="str">
            <v>SMALL FINANCE BANKS</v>
          </cell>
          <cell r="C33">
            <v>33805.952891000001</v>
          </cell>
          <cell r="F33" t="str">
            <v>SMALL FINANCE BANKS</v>
          </cell>
          <cell r="G33">
            <v>4162.3202950000004</v>
          </cell>
          <cell r="J33" t="str">
            <v>SMALL FINANCE BANKS</v>
          </cell>
          <cell r="K33">
            <v>0.123123886151664</v>
          </cell>
        </row>
        <row r="51">
          <cell r="C51" t="str">
            <v>NPA%_18</v>
          </cell>
          <cell r="D51" t="str">
            <v>NPA%_20</v>
          </cell>
          <cell r="E51" t="str">
            <v>NPA%_23</v>
          </cell>
          <cell r="I51" t="str">
            <v>Credit - Deposit Ratio</v>
          </cell>
          <cell r="M51" t="str">
            <v>Return on assets</v>
          </cell>
          <cell r="N51" t="str">
            <v>Return on equity</v>
          </cell>
        </row>
        <row r="52">
          <cell r="B52" t="str">
            <v>PUBLIC SECTOR BANKS</v>
          </cell>
          <cell r="C52">
            <v>8.35</v>
          </cell>
          <cell r="D52">
            <v>5.0999999999999996</v>
          </cell>
          <cell r="E52">
            <v>1.7</v>
          </cell>
          <cell r="H52" t="str">
            <v>PUBLIC SECTOR BANKS</v>
          </cell>
          <cell r="I52">
            <v>70.25</v>
          </cell>
          <cell r="L52" t="str">
            <v>PUBLIC SECTOR BANKS</v>
          </cell>
          <cell r="M52">
            <v>0.8</v>
          </cell>
          <cell r="N52">
            <v>10.199999999999999</v>
          </cell>
        </row>
        <row r="53">
          <cell r="B53" t="str">
            <v>PRIVATE SECTOR BANKS</v>
          </cell>
          <cell r="C53">
            <v>1.93</v>
          </cell>
          <cell r="D53">
            <v>1.9</v>
          </cell>
          <cell r="E53">
            <v>0.86</v>
          </cell>
          <cell r="H53" t="str">
            <v>PRIVATE SECTOR BANKS</v>
          </cell>
          <cell r="I53">
            <v>82.7</v>
          </cell>
          <cell r="L53" t="str">
            <v>PRIVATE SECTOR BANKS</v>
          </cell>
          <cell r="M53">
            <v>1.2</v>
          </cell>
          <cell r="N53">
            <v>13.5</v>
          </cell>
        </row>
        <row r="54">
          <cell r="B54" t="str">
            <v>FOREIGN BANKS</v>
          </cell>
          <cell r="C54">
            <v>0.8</v>
          </cell>
          <cell r="D54">
            <v>1.3</v>
          </cell>
          <cell r="E54">
            <v>0.6</v>
          </cell>
          <cell r="H54" t="str">
            <v>FOREIGN BANKS</v>
          </cell>
          <cell r="I54">
            <v>74.900000000000006</v>
          </cell>
          <cell r="L54" t="str">
            <v>FOREIGN BANKS</v>
          </cell>
          <cell r="M54">
            <v>0.9</v>
          </cell>
          <cell r="N54">
            <v>3.6</v>
          </cell>
        </row>
        <row r="55">
          <cell r="B55" t="str">
            <v>SMALL FINANCE BANKS</v>
          </cell>
          <cell r="C55">
            <v>1.2</v>
          </cell>
          <cell r="D55">
            <v>0.7</v>
          </cell>
          <cell r="E55">
            <v>1.2</v>
          </cell>
          <cell r="H55" t="str">
            <v>SMALL FINANCE BANKS</v>
          </cell>
          <cell r="I55">
            <v>95.13</v>
          </cell>
          <cell r="L55" t="str">
            <v>SMALL FINANCE BANKS</v>
          </cell>
          <cell r="M55">
            <v>1.2</v>
          </cell>
          <cell r="N55">
            <v>13.8</v>
          </cell>
        </row>
        <row r="73">
          <cell r="C73" t="str">
            <v>MARKETCAP</v>
          </cell>
        </row>
        <row r="74">
          <cell r="B74" t="str">
            <v>PUBLIC SECTOR BANKS</v>
          </cell>
          <cell r="C74">
            <v>1310743</v>
          </cell>
        </row>
        <row r="75">
          <cell r="B75" t="str">
            <v>PRIVATE SECTOR BANKS</v>
          </cell>
          <cell r="C75">
            <v>3174942</v>
          </cell>
        </row>
        <row r="76">
          <cell r="B76" t="str">
            <v>FOREIGN BANKS</v>
          </cell>
        </row>
        <row r="77">
          <cell r="B77" t="str">
            <v>SMALL FINANCE BANKS</v>
          </cell>
          <cell r="C77">
            <v>87979</v>
          </cell>
        </row>
        <row r="87">
          <cell r="D87" t="str">
            <v xml:space="preserve"> Advances_FY23</v>
          </cell>
          <cell r="H87" t="str">
            <v>INCOME</v>
          </cell>
          <cell r="L87" t="str">
            <v>Net Profit</v>
          </cell>
        </row>
        <row r="88">
          <cell r="B88" t="str">
            <v>STATE BANK OF INDIA</v>
          </cell>
          <cell r="D88">
            <v>3199269.2969999998</v>
          </cell>
          <cell r="G88" t="str">
            <v>STATE BANK OF INDIA</v>
          </cell>
          <cell r="H88">
            <v>368718.65779999999</v>
          </cell>
          <cell r="K88" t="str">
            <v>STATE BANK OF INDIA</v>
          </cell>
          <cell r="L88">
            <v>50232.453600000001</v>
          </cell>
        </row>
        <row r="89">
          <cell r="B89" t="str">
            <v>BANK OF BARODA</v>
          </cell>
          <cell r="D89">
            <v>940998.26980000001</v>
          </cell>
          <cell r="G89" t="str">
            <v>BANK OF BARODA</v>
          </cell>
          <cell r="H89">
            <v>99614.376600000003</v>
          </cell>
          <cell r="K89" t="str">
            <v>BANK OF BARODA</v>
          </cell>
          <cell r="L89">
            <v>14109.6167</v>
          </cell>
        </row>
        <row r="90">
          <cell r="B90" t="str">
            <v>PUNJAB NATIONAL BANK</v>
          </cell>
          <cell r="D90">
            <v>830833.98129999998</v>
          </cell>
          <cell r="G90" t="str">
            <v>PUNJAB NATIONAL BANK</v>
          </cell>
          <cell r="H90">
            <v>97286.642600000006</v>
          </cell>
          <cell r="K90" t="str">
            <v>PUNJAB NATIONAL BANK</v>
          </cell>
          <cell r="L90">
            <v>2507.2049000000002</v>
          </cell>
        </row>
        <row r="91">
          <cell r="B91" t="str">
            <v>CANARA BANK</v>
          </cell>
          <cell r="D91">
            <v>830672.55240000004</v>
          </cell>
          <cell r="G91" t="str">
            <v>CANARA BANK</v>
          </cell>
          <cell r="H91">
            <v>103186.98480000001</v>
          </cell>
          <cell r="K91" t="str">
            <v>CANARA BANK</v>
          </cell>
          <cell r="L91">
            <v>10603.7649</v>
          </cell>
        </row>
        <row r="92">
          <cell r="B92" t="str">
            <v>UNION BANK OF INDIA</v>
          </cell>
          <cell r="D92">
            <v>761845.45770000003</v>
          </cell>
          <cell r="G92" t="str">
            <v>UNION BANK OF INDIA</v>
          </cell>
          <cell r="H92">
            <v>95376.491599999994</v>
          </cell>
          <cell r="K92" t="str">
            <v>UNION BANK OF INDIA</v>
          </cell>
          <cell r="L92">
            <v>8433.2777000000006</v>
          </cell>
        </row>
        <row r="93">
          <cell r="B93" t="str">
            <v>BANK OF INDIA</v>
          </cell>
          <cell r="D93">
            <v>485899.63520000002</v>
          </cell>
          <cell r="G93" t="str">
            <v>BANK OF INDIA</v>
          </cell>
          <cell r="H93">
            <v>54747.612699999998</v>
          </cell>
          <cell r="K93" t="str">
            <v>BANK OF INDIA</v>
          </cell>
          <cell r="L93">
            <v>4022.94</v>
          </cell>
        </row>
        <row r="94">
          <cell r="B94" t="str">
            <v>INDIAN BANK</v>
          </cell>
          <cell r="D94">
            <v>449296.73369999998</v>
          </cell>
          <cell r="G94" t="str">
            <v>INDIAN BANK</v>
          </cell>
          <cell r="H94">
            <v>52085.275500000003</v>
          </cell>
          <cell r="K94" t="str">
            <v>INDIAN BANK</v>
          </cell>
          <cell r="L94">
            <v>5281.7021000000004</v>
          </cell>
        </row>
        <row r="95">
          <cell r="B95" t="str">
            <v>CENTRAL BANK OF INDIA</v>
          </cell>
          <cell r="D95">
            <v>202984.30650000001</v>
          </cell>
          <cell r="G95" t="str">
            <v>CENTRAL BANK OF INDIA</v>
          </cell>
          <cell r="H95">
            <v>29625.600600000002</v>
          </cell>
          <cell r="K95" t="str">
            <v>CENTRAL BANK OF INDIA</v>
          </cell>
          <cell r="L95">
            <v>1582.2012</v>
          </cell>
        </row>
        <row r="96">
          <cell r="B96" t="str">
            <v>INDIAN OVERSEAS BANK</v>
          </cell>
          <cell r="D96">
            <v>178052.57372799999</v>
          </cell>
          <cell r="G96" t="str">
            <v>INDIAN OVERSEAS BANK</v>
          </cell>
          <cell r="H96">
            <v>23509.0743</v>
          </cell>
          <cell r="K96" t="str">
            <v>INDIAN OVERSEAS BANK</v>
          </cell>
          <cell r="L96">
            <v>2098.7858700000002</v>
          </cell>
        </row>
        <row r="97">
          <cell r="B97" t="str">
            <v>BANK OF MAHARASHTRA</v>
          </cell>
          <cell r="D97">
            <v>171220.67120000001</v>
          </cell>
          <cell r="G97" t="str">
            <v>BANK OF MAHARASHTRA</v>
          </cell>
          <cell r="H97">
            <v>18178.729299999999</v>
          </cell>
          <cell r="K97" t="str">
            <v>BANK OF MAHARASHTRA</v>
          </cell>
          <cell r="L97">
            <v>2602.0374000000002</v>
          </cell>
        </row>
        <row r="98">
          <cell r="B98" t="str">
            <v>UCO BANK</v>
          </cell>
          <cell r="D98">
            <v>155870.17869999999</v>
          </cell>
          <cell r="G98" t="str">
            <v>UCO BANK</v>
          </cell>
          <cell r="H98">
            <v>20158.9764</v>
          </cell>
          <cell r="K98" t="str">
            <v>UCO BANK</v>
          </cell>
          <cell r="L98">
            <v>1862.3376000000001</v>
          </cell>
        </row>
        <row r="99">
          <cell r="B99" t="str">
            <v>PUNJAB AND SIND BANK</v>
          </cell>
          <cell r="D99">
            <v>76819.428899999999</v>
          </cell>
          <cell r="G99" t="str">
            <v>PUNJAB AND SIND BANK</v>
          </cell>
          <cell r="H99">
            <v>8932.6916999999994</v>
          </cell>
          <cell r="K99" t="str">
            <v>PUNJAB AND SIND BANK</v>
          </cell>
          <cell r="L99">
            <v>1313.029</v>
          </cell>
        </row>
        <row r="128">
          <cell r="C128" t="str">
            <v>GROWTH</v>
          </cell>
        </row>
        <row r="129">
          <cell r="B129" t="str">
            <v>STATE BANK OF INDIA</v>
          </cell>
          <cell r="C129">
            <v>0.10580702354375959</v>
          </cell>
        </row>
        <row r="130">
          <cell r="B130" t="str">
            <v>BANK OF BARODA</v>
          </cell>
          <cell r="C130">
            <v>0.1709662899969524</v>
          </cell>
        </row>
        <row r="131">
          <cell r="B131" t="str">
            <v>PUNJAB NATIONAL BANK</v>
          </cell>
          <cell r="C131">
            <v>0.13882767431197451</v>
          </cell>
        </row>
        <row r="132">
          <cell r="B132" t="str">
            <v>CANARA BANK</v>
          </cell>
          <cell r="C132">
            <v>0.16826364059229482</v>
          </cell>
        </row>
        <row r="133">
          <cell r="B133" t="str">
            <v>UNION BANK OF INDIA</v>
          </cell>
          <cell r="C133">
            <v>0.21413168972174557</v>
          </cell>
        </row>
        <row r="134">
          <cell r="B134" t="str">
            <v>BANK OF INDIA</v>
          </cell>
          <cell r="C134">
            <v>7.3153020593360596E-2</v>
          </cell>
        </row>
        <row r="135">
          <cell r="B135" t="str">
            <v>INDIAN BANK</v>
          </cell>
          <cell r="C135">
            <v>0.23471162293359438</v>
          </cell>
        </row>
        <row r="136">
          <cell r="B136" t="str">
            <v>CENTRAL BANK OF INDIA</v>
          </cell>
          <cell r="C136">
            <v>5.3334280830397818E-2</v>
          </cell>
        </row>
        <row r="137">
          <cell r="B137" t="str">
            <v>INDIAN OVERSEAS BANK</v>
          </cell>
          <cell r="C137">
            <v>6.0898433322496004E-2</v>
          </cell>
        </row>
        <row r="138">
          <cell r="B138" t="str">
            <v>BANK OF MAHARASHTRA</v>
          </cell>
          <cell r="C138">
            <v>0.14819734316729383</v>
          </cell>
        </row>
        <row r="139">
          <cell r="B139" t="str">
            <v>UCO BANK</v>
          </cell>
          <cell r="C139">
            <v>7.719701122109468E-2</v>
          </cell>
        </row>
        <row r="140">
          <cell r="B140" t="str">
            <v>PUNJAB AND SIND BANK</v>
          </cell>
          <cell r="C140">
            <v>2.9056511625873194E-2</v>
          </cell>
        </row>
        <row r="145">
          <cell r="C145" t="str">
            <v>NPA%_18</v>
          </cell>
          <cell r="D145" t="str">
            <v>NPA%_20</v>
          </cell>
          <cell r="E145" t="str">
            <v>NPA%_23</v>
          </cell>
          <cell r="I145" t="str">
            <v>MARGIN%</v>
          </cell>
          <cell r="M145" t="str">
            <v>Credit - Deposit Ratio</v>
          </cell>
        </row>
        <row r="146">
          <cell r="B146" t="str">
            <v>STATE BANK OF INDIA</v>
          </cell>
          <cell r="C146">
            <v>5.73</v>
          </cell>
          <cell r="D146">
            <v>2.23</v>
          </cell>
          <cell r="E146">
            <v>0.67</v>
          </cell>
          <cell r="H146" t="str">
            <v>STATE BANK OF INDIA</v>
          </cell>
          <cell r="I146">
            <v>0.13623518240090535</v>
          </cell>
          <cell r="L146" t="str">
            <v>STATE BANK OF INDIA</v>
          </cell>
          <cell r="M146">
            <v>72.319845999999998</v>
          </cell>
        </row>
        <row r="147">
          <cell r="B147" t="str">
            <v>BANK OF BARODA</v>
          </cell>
          <cell r="C147">
            <v>5.49</v>
          </cell>
          <cell r="D147">
            <v>3.13</v>
          </cell>
          <cell r="E147">
            <v>0.89</v>
          </cell>
          <cell r="H147" t="str">
            <v>BANK OF BARODA</v>
          </cell>
          <cell r="I147">
            <v>0.14164237313512434</v>
          </cell>
          <cell r="L147" t="str">
            <v>BANK OF BARODA</v>
          </cell>
          <cell r="M147">
            <v>78.176275000000004</v>
          </cell>
        </row>
        <row r="148">
          <cell r="B148" t="str">
            <v>PUNJAB NATIONAL BANK</v>
          </cell>
          <cell r="C148">
            <v>11.24</v>
          </cell>
          <cell r="D148">
            <v>5.78</v>
          </cell>
          <cell r="E148">
            <v>2.72</v>
          </cell>
          <cell r="H148" t="str">
            <v>PUNJAB NATIONAL BANK</v>
          </cell>
          <cell r="I148">
            <v>2.5771316935136995E-2</v>
          </cell>
          <cell r="L148" t="str">
            <v>PUNJAB NATIONAL BANK</v>
          </cell>
          <cell r="M148">
            <v>64.849976999999996</v>
          </cell>
        </row>
        <row r="149">
          <cell r="B149" t="str">
            <v>CANARA BANK</v>
          </cell>
          <cell r="C149">
            <v>7.48</v>
          </cell>
          <cell r="D149">
            <v>4.22</v>
          </cell>
          <cell r="E149">
            <v>1.73</v>
          </cell>
          <cell r="H149" t="str">
            <v>CANARA BANK</v>
          </cell>
          <cell r="I149">
            <v>0.10276261992297307</v>
          </cell>
          <cell r="L149" t="str">
            <v>CANARA BANK</v>
          </cell>
          <cell r="M149">
            <v>70.442626000000004</v>
          </cell>
        </row>
        <row r="150">
          <cell r="B150" t="str">
            <v>UNION BANK OF INDIA</v>
          </cell>
          <cell r="C150">
            <v>8.42</v>
          </cell>
          <cell r="D150">
            <v>5.49</v>
          </cell>
          <cell r="E150">
            <v>1.7</v>
          </cell>
          <cell r="H150" t="str">
            <v>UNION BANK OF INDIA</v>
          </cell>
          <cell r="I150">
            <v>8.8420925938106132E-2</v>
          </cell>
          <cell r="L150" t="str">
            <v>UNION BANK OF INDIA</v>
          </cell>
          <cell r="M150">
            <v>68.160895999999994</v>
          </cell>
        </row>
        <row r="151">
          <cell r="B151" t="str">
            <v>BANK OF INDIA</v>
          </cell>
          <cell r="C151">
            <v>8.2799999999999994</v>
          </cell>
          <cell r="D151">
            <v>3.88</v>
          </cell>
          <cell r="E151">
            <v>1.66</v>
          </cell>
          <cell r="H151" t="str">
            <v>BANK OF INDIA</v>
          </cell>
          <cell r="I151">
            <v>7.3481560228835327E-2</v>
          </cell>
          <cell r="L151" t="str">
            <v>BANK OF INDIA</v>
          </cell>
          <cell r="M151">
            <v>72.567198000000005</v>
          </cell>
        </row>
        <row r="152">
          <cell r="B152" t="str">
            <v>INDIAN BANK</v>
          </cell>
          <cell r="C152">
            <v>3.81</v>
          </cell>
          <cell r="D152">
            <v>3.13</v>
          </cell>
          <cell r="E152">
            <v>0.9</v>
          </cell>
          <cell r="H152" t="str">
            <v>INDIAN BANK</v>
          </cell>
          <cell r="I152">
            <v>0.10140489897187931</v>
          </cell>
          <cell r="L152" t="str">
            <v>INDIAN BANK</v>
          </cell>
          <cell r="M152">
            <v>72.331214000000003</v>
          </cell>
        </row>
        <row r="153">
          <cell r="B153" t="str">
            <v>CENTRAL BANK OF INDIA</v>
          </cell>
          <cell r="C153">
            <v>11.1</v>
          </cell>
          <cell r="D153">
            <v>7.63</v>
          </cell>
          <cell r="E153">
            <v>1.77</v>
          </cell>
          <cell r="H153" t="str">
            <v>CENTRAL BANK OF INDIA</v>
          </cell>
          <cell r="I153">
            <v>5.340655270968582E-2</v>
          </cell>
          <cell r="L153" t="str">
            <v>CENTRAL BANK OF INDIA</v>
          </cell>
          <cell r="M153">
            <v>56.494934999999998</v>
          </cell>
        </row>
        <row r="154">
          <cell r="B154" t="str">
            <v>INDIAN OVERSEAS BANK</v>
          </cell>
          <cell r="C154">
            <v>15.33</v>
          </cell>
          <cell r="D154">
            <v>5.44</v>
          </cell>
          <cell r="E154">
            <v>1.83</v>
          </cell>
          <cell r="H154" t="str">
            <v>INDIAN OVERSEAS BANK</v>
          </cell>
          <cell r="I154">
            <v>8.9275564116958875E-2</v>
          </cell>
          <cell r="L154" t="str">
            <v>INDIAN OVERSEAS BANK</v>
          </cell>
          <cell r="M154">
            <v>68.249896000000007</v>
          </cell>
        </row>
        <row r="155">
          <cell r="B155" t="str">
            <v>BANK OF MAHARASHTRA</v>
          </cell>
          <cell r="C155">
            <v>11.24</v>
          </cell>
          <cell r="D155">
            <v>4.7699999999999996</v>
          </cell>
          <cell r="E155">
            <v>0.25</v>
          </cell>
          <cell r="H155" t="str">
            <v>BANK OF MAHARASHTRA</v>
          </cell>
          <cell r="I155">
            <v>0.14313637422391234</v>
          </cell>
          <cell r="L155" t="str">
            <v>BANK OF MAHARASHTRA</v>
          </cell>
          <cell r="M155">
            <v>73.145381</v>
          </cell>
        </row>
        <row r="156">
          <cell r="B156" t="str">
            <v>UCO BANK</v>
          </cell>
          <cell r="C156">
            <v>13.1</v>
          </cell>
          <cell r="D156">
            <v>5.45</v>
          </cell>
          <cell r="E156">
            <v>1.29</v>
          </cell>
          <cell r="H156" t="str">
            <v>UCO BANK</v>
          </cell>
          <cell r="I156">
            <v>9.2382547756740277E-2</v>
          </cell>
          <cell r="L156" t="str">
            <v>UCO BANK</v>
          </cell>
          <cell r="M156">
            <v>62.513672999999997</v>
          </cell>
        </row>
        <row r="157">
          <cell r="B157" t="str">
            <v>PUNJAB AND SIND BANK</v>
          </cell>
          <cell r="C157">
            <v>6.93</v>
          </cell>
          <cell r="D157">
            <v>8.0299999999999994</v>
          </cell>
          <cell r="E157">
            <v>1.84</v>
          </cell>
          <cell r="H157" t="str">
            <v>PUNJAB AND SIND BANK</v>
          </cell>
          <cell r="I157">
            <v>0.14699141581254843</v>
          </cell>
          <cell r="L157" t="str">
            <v>PUNJAB AND SIND BANK</v>
          </cell>
          <cell r="M157">
            <v>70.048862999999997</v>
          </cell>
        </row>
        <row r="177">
          <cell r="C177" t="str">
            <v>Return on assets</v>
          </cell>
          <cell r="D177" t="str">
            <v>Return on equity</v>
          </cell>
          <cell r="H177" t="str">
            <v>MARKETCAP</v>
          </cell>
        </row>
        <row r="178">
          <cell r="B178" t="str">
            <v>STATE BANK OF INDIA</v>
          </cell>
          <cell r="C178">
            <v>0.96</v>
          </cell>
          <cell r="D178">
            <v>16.532086</v>
          </cell>
          <cell r="G178" t="str">
            <v>STATE BANK OF INDIA</v>
          </cell>
          <cell r="H178">
            <v>570416</v>
          </cell>
        </row>
        <row r="179">
          <cell r="B179" t="str">
            <v>BANK OF BARODA</v>
          </cell>
          <cell r="C179">
            <v>1.03</v>
          </cell>
          <cell r="D179">
            <v>15.325494000000001</v>
          </cell>
          <cell r="G179" t="str">
            <v>BANK OF BARODA</v>
          </cell>
          <cell r="H179">
            <v>119226</v>
          </cell>
        </row>
        <row r="180">
          <cell r="B180" t="str">
            <v>PUNJAB NATIONAL BANK</v>
          </cell>
          <cell r="C180">
            <v>0.18</v>
          </cell>
          <cell r="D180">
            <v>2.566983</v>
          </cell>
          <cell r="G180" t="str">
            <v>PUNJAB NATIONAL BANK</v>
          </cell>
          <cell r="H180">
            <v>106784</v>
          </cell>
        </row>
        <row r="181">
          <cell r="B181" t="str">
            <v>CANARA BANK</v>
          </cell>
          <cell r="C181">
            <v>0.81</v>
          </cell>
          <cell r="D181">
            <v>15.178756999999999</v>
          </cell>
          <cell r="G181" t="str">
            <v>CANARA BANK</v>
          </cell>
          <cell r="H181">
            <v>80520</v>
          </cell>
        </row>
        <row r="182">
          <cell r="B182" t="str">
            <v>UNION BANK OF INDIA</v>
          </cell>
          <cell r="C182">
            <v>0.69</v>
          </cell>
          <cell r="D182">
            <v>11.326651</v>
          </cell>
          <cell r="G182" t="str">
            <v>UNION BANK OF INDIA</v>
          </cell>
          <cell r="H182">
            <v>89691</v>
          </cell>
        </row>
        <row r="183">
          <cell r="B183" t="str">
            <v>BANK OF INDIA</v>
          </cell>
          <cell r="C183">
            <v>0.49</v>
          </cell>
          <cell r="D183">
            <v>7.0514890000000001</v>
          </cell>
          <cell r="G183" t="str">
            <v>BANK OF INDIA</v>
          </cell>
          <cell r="H183">
            <v>52060</v>
          </cell>
        </row>
        <row r="184">
          <cell r="B184" t="str">
            <v>INDIAN BANK</v>
          </cell>
          <cell r="C184">
            <v>0.77</v>
          </cell>
          <cell r="D184">
            <v>11.521841999999999</v>
          </cell>
          <cell r="G184" t="str">
            <v>INDIAN BANK</v>
          </cell>
          <cell r="H184">
            <v>56101</v>
          </cell>
        </row>
        <row r="185">
          <cell r="B185" t="str">
            <v>CENTRAL BANK OF INDIA</v>
          </cell>
          <cell r="C185">
            <v>0.44</v>
          </cell>
          <cell r="D185">
            <v>5.5873020000000002</v>
          </cell>
          <cell r="G185" t="str">
            <v>CENTRAL BANK OF INDIA</v>
          </cell>
          <cell r="H185">
            <v>44317</v>
          </cell>
        </row>
        <row r="186">
          <cell r="B186" t="str">
            <v>INDIAN OVERSEAS BANK</v>
          </cell>
          <cell r="C186">
            <v>0.76</v>
          </cell>
          <cell r="D186">
            <v>8.6972260000000006</v>
          </cell>
          <cell r="G186" t="str">
            <v>INDIAN OVERSEAS BANK</v>
          </cell>
          <cell r="H186">
            <v>82263</v>
          </cell>
        </row>
        <row r="187">
          <cell r="B187" t="str">
            <v>BANK OF MAHARASHTRA</v>
          </cell>
          <cell r="C187">
            <v>1.1000000000000001</v>
          </cell>
          <cell r="D187">
            <v>17.643841999999999</v>
          </cell>
          <cell r="G187" t="str">
            <v>BANK OF MAHARASHTRA</v>
          </cell>
          <cell r="H187">
            <v>32185</v>
          </cell>
        </row>
        <row r="188">
          <cell r="B188" t="str">
            <v>UCO BANK</v>
          </cell>
          <cell r="C188">
            <v>0.62</v>
          </cell>
          <cell r="D188">
            <v>7.5462439999999997</v>
          </cell>
          <cell r="G188" t="str">
            <v>UCO BANK</v>
          </cell>
          <cell r="H188">
            <v>47656</v>
          </cell>
        </row>
        <row r="189">
          <cell r="B189" t="str">
            <v>PUNJAB AND SIND BANK</v>
          </cell>
          <cell r="C189">
            <v>0.98</v>
          </cell>
          <cell r="D189">
            <v>9.0183359999999997</v>
          </cell>
          <cell r="G189" t="str">
            <v>PUNJAB AND SIND BANK</v>
          </cell>
          <cell r="H189">
            <v>29524</v>
          </cell>
        </row>
        <row r="208">
          <cell r="D208" t="str">
            <v xml:space="preserve"> Advances_FY18</v>
          </cell>
          <cell r="E208" t="str">
            <v xml:space="preserve"> Advances_FY23</v>
          </cell>
          <cell r="F208" t="str">
            <v>GROWTH</v>
          </cell>
        </row>
        <row r="209">
          <cell r="C209" t="str">
            <v>PUBLIC SECTOR BANKS</v>
          </cell>
          <cell r="D209">
            <v>5697349.7121000001</v>
          </cell>
          <cell r="E209">
            <v>8283763.0861280002</v>
          </cell>
          <cell r="F209">
            <v>7.7732447261077642E-2</v>
          </cell>
        </row>
        <row r="210">
          <cell r="C210" t="str">
            <v>PRIVATE SECTOR BANKS</v>
          </cell>
          <cell r="D210">
            <v>2662753.0665620002</v>
          </cell>
          <cell r="E210">
            <v>5366675.2868760005</v>
          </cell>
          <cell r="F210">
            <v>0.15046890519219835</v>
          </cell>
        </row>
        <row r="211">
          <cell r="C211" t="str">
            <v>FOREIGN BANKS</v>
          </cell>
          <cell r="D211">
            <v>351015.72100000002</v>
          </cell>
          <cell r="E211">
            <v>491029.37175599998</v>
          </cell>
          <cell r="F211">
            <v>6.9439401054201877E-2</v>
          </cell>
        </row>
        <row r="212">
          <cell r="C212" t="str">
            <v>SMALL FINANCE BANKS</v>
          </cell>
          <cell r="D212">
            <v>34878.991600000001</v>
          </cell>
          <cell r="E212">
            <v>163963.05692900001</v>
          </cell>
          <cell r="F212">
            <v>0.3628134693616718</v>
          </cell>
        </row>
        <row r="214">
          <cell r="C214" t="str">
            <v>ALL SC BANKS</v>
          </cell>
          <cell r="D214">
            <v>8745997.4912620001</v>
          </cell>
          <cell r="E214">
            <v>14305430.928289</v>
          </cell>
          <cell r="F214">
            <v>0.10341356637164489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8E2C-718C-48C5-8A6A-117B286B7093}">
  <sheetPr>
    <outlinePr summaryBelow="0" summaryRight="0"/>
  </sheetPr>
  <dimension ref="A2:Q241"/>
  <sheetViews>
    <sheetView showGridLines="0" tabSelected="1" workbookViewId="0"/>
  </sheetViews>
  <sheetFormatPr defaultColWidth="12.6640625" defaultRowHeight="15.75" customHeight="1" x14ac:dyDescent="0.3"/>
  <cols>
    <col min="1" max="1" width="8.44140625" customWidth="1"/>
    <col min="3" max="3" width="19.33203125" customWidth="1"/>
  </cols>
  <sheetData>
    <row r="2" spans="1:13" ht="15.75" customHeight="1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5.75" customHeight="1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ht="15.75" customHeight="1" x14ac:dyDescent="0.3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6" spans="1:13" ht="15.75" customHeight="1" x14ac:dyDescent="0.3">
      <c r="A6" s="10" t="s">
        <v>1</v>
      </c>
      <c r="B6" s="11" t="s">
        <v>1</v>
      </c>
      <c r="C6" s="11" t="s">
        <v>2</v>
      </c>
      <c r="D6" s="11" t="s">
        <v>3</v>
      </c>
      <c r="G6" s="11" t="s">
        <v>1</v>
      </c>
      <c r="H6" s="12" t="s">
        <v>4</v>
      </c>
      <c r="K6" s="13" t="s">
        <v>1</v>
      </c>
      <c r="L6" s="14" t="s">
        <v>5</v>
      </c>
      <c r="M6" s="13" t="s">
        <v>6</v>
      </c>
    </row>
    <row r="7" spans="1:13" ht="15.75" customHeight="1" x14ac:dyDescent="0.3">
      <c r="B7" s="15" t="s">
        <v>7</v>
      </c>
      <c r="C7" s="16">
        <v>5697349.7121000001</v>
      </c>
      <c r="D7" s="17">
        <v>8283763.0861280002</v>
      </c>
      <c r="G7" s="18" t="s">
        <v>7</v>
      </c>
      <c r="H7" s="19">
        <v>7.7732447261077642E-2</v>
      </c>
      <c r="K7" s="20" t="s">
        <v>7</v>
      </c>
      <c r="L7" s="21">
        <v>21</v>
      </c>
      <c r="M7" s="22">
        <v>12</v>
      </c>
    </row>
    <row r="8" spans="1:13" ht="15.75" customHeight="1" x14ac:dyDescent="0.3">
      <c r="B8" s="15" t="s">
        <v>8</v>
      </c>
      <c r="C8" s="16">
        <v>2662753.0665620002</v>
      </c>
      <c r="D8" s="17">
        <v>5366675.2868760005</v>
      </c>
      <c r="G8" s="18" t="s">
        <v>8</v>
      </c>
      <c r="H8" s="19">
        <v>0.15046890519219835</v>
      </c>
      <c r="K8" s="20" t="s">
        <v>8</v>
      </c>
      <c r="L8" s="21">
        <v>21</v>
      </c>
      <c r="M8" s="23">
        <v>21</v>
      </c>
    </row>
    <row r="9" spans="1:13" ht="15.75" customHeight="1" x14ac:dyDescent="0.3">
      <c r="B9" s="15" t="s">
        <v>9</v>
      </c>
      <c r="C9" s="24">
        <v>351015.72100000002</v>
      </c>
      <c r="D9" s="17">
        <v>491029.37175599998</v>
      </c>
      <c r="G9" s="18" t="s">
        <v>9</v>
      </c>
      <c r="H9" s="19">
        <v>6.9439401054201877E-2</v>
      </c>
      <c r="K9" s="20" t="s">
        <v>9</v>
      </c>
      <c r="L9" s="25">
        <v>45</v>
      </c>
      <c r="M9" s="26">
        <v>44</v>
      </c>
    </row>
    <row r="10" spans="1:13" ht="15.75" customHeight="1" thickBot="1" x14ac:dyDescent="0.35">
      <c r="B10" s="27" t="s">
        <v>10</v>
      </c>
      <c r="C10" s="28">
        <v>34878.991600000001</v>
      </c>
      <c r="D10" s="29">
        <v>163963.05692900001</v>
      </c>
      <c r="G10" s="30" t="s">
        <v>10</v>
      </c>
      <c r="H10" s="31">
        <v>0.3628134693616718</v>
      </c>
      <c r="K10" s="32" t="s">
        <v>10</v>
      </c>
      <c r="L10" s="33">
        <v>6</v>
      </c>
      <c r="M10" s="34">
        <v>12</v>
      </c>
    </row>
    <row r="11" spans="1:13" ht="15.75" customHeight="1" thickTop="1" thickBot="1" x14ac:dyDescent="0.35">
      <c r="B11" s="35"/>
      <c r="C11" s="36"/>
      <c r="D11" s="35"/>
      <c r="G11" s="37"/>
      <c r="H11" s="38"/>
      <c r="K11" s="38"/>
      <c r="L11" s="37"/>
      <c r="M11" s="38"/>
    </row>
    <row r="12" spans="1:13" ht="15.75" customHeight="1" thickTop="1" x14ac:dyDescent="0.3">
      <c r="B12" s="39" t="s">
        <v>11</v>
      </c>
      <c r="C12" s="40">
        <v>8745997.4912620001</v>
      </c>
      <c r="D12" s="41">
        <v>14305430.928289</v>
      </c>
      <c r="G12" s="42" t="s">
        <v>11</v>
      </c>
      <c r="H12" s="43">
        <v>0.10341356637164489</v>
      </c>
      <c r="K12" s="42" t="s">
        <v>11</v>
      </c>
      <c r="L12" s="44">
        <f t="shared" ref="L12:M12" si="0">SUM(L7:L10)</f>
        <v>93</v>
      </c>
      <c r="M12" s="44">
        <f t="shared" si="0"/>
        <v>89</v>
      </c>
    </row>
    <row r="29" spans="2:11" ht="15.75" customHeight="1" x14ac:dyDescent="0.3">
      <c r="B29" s="12" t="s">
        <v>1</v>
      </c>
      <c r="C29" s="45" t="s">
        <v>12</v>
      </c>
      <c r="F29" s="12" t="s">
        <v>1</v>
      </c>
      <c r="G29" s="45" t="s">
        <v>13</v>
      </c>
      <c r="J29" s="12" t="s">
        <v>1</v>
      </c>
      <c r="K29" s="45" t="s">
        <v>14</v>
      </c>
    </row>
    <row r="30" spans="2:11" ht="15.75" customHeight="1" x14ac:dyDescent="0.3">
      <c r="B30" s="18" t="s">
        <v>7</v>
      </c>
      <c r="C30" s="46">
        <v>971421.1139</v>
      </c>
      <c r="F30" s="18" t="s">
        <v>7</v>
      </c>
      <c r="G30" s="47">
        <v>104649.35097</v>
      </c>
      <c r="J30" s="18" t="s">
        <v>7</v>
      </c>
      <c r="K30" s="48">
        <v>0.10772810007171905</v>
      </c>
    </row>
    <row r="31" spans="2:11" ht="15.75" customHeight="1" x14ac:dyDescent="0.3">
      <c r="B31" s="18" t="s">
        <v>8</v>
      </c>
      <c r="C31" s="49">
        <v>690556.997859</v>
      </c>
      <c r="F31" s="18" t="s">
        <v>8</v>
      </c>
      <c r="G31" s="46">
        <v>124135.607045</v>
      </c>
      <c r="J31" s="18" t="s">
        <v>8</v>
      </c>
      <c r="K31" s="50">
        <v>0.17976156556210351</v>
      </c>
    </row>
    <row r="32" spans="2:11" ht="15.75" customHeight="1" x14ac:dyDescent="0.3">
      <c r="B32" s="18" t="s">
        <v>9</v>
      </c>
      <c r="C32" s="51">
        <v>108268.45200200001</v>
      </c>
      <c r="F32" s="18" t="s">
        <v>9</v>
      </c>
      <c r="G32" s="52">
        <v>30145.167127000001</v>
      </c>
      <c r="J32" s="18" t="s">
        <v>9</v>
      </c>
      <c r="K32" s="48">
        <v>0.27842983407985866</v>
      </c>
    </row>
    <row r="33" spans="2:11" ht="15.75" customHeight="1" thickBot="1" x14ac:dyDescent="0.35">
      <c r="B33" s="30" t="s">
        <v>10</v>
      </c>
      <c r="C33" s="53">
        <v>33805.952891000001</v>
      </c>
      <c r="F33" s="30" t="s">
        <v>10</v>
      </c>
      <c r="G33" s="53">
        <v>4162.3202950000004</v>
      </c>
      <c r="J33" s="30" t="s">
        <v>10</v>
      </c>
      <c r="K33" s="54">
        <v>0.123123886151664</v>
      </c>
    </row>
    <row r="34" spans="2:11" ht="15.75" customHeight="1" thickTop="1" thickBot="1" x14ac:dyDescent="0.35">
      <c r="B34" s="37"/>
      <c r="C34" s="38"/>
      <c r="F34" s="37"/>
      <c r="G34" s="38"/>
      <c r="J34" s="37"/>
      <c r="K34" s="38"/>
    </row>
    <row r="35" spans="2:11" ht="15.75" customHeight="1" thickTop="1" x14ac:dyDescent="0.3">
      <c r="B35" s="42" t="s">
        <v>11</v>
      </c>
      <c r="C35" s="55">
        <v>1810017.9001519999</v>
      </c>
      <c r="F35" s="56" t="s">
        <v>11</v>
      </c>
      <c r="G35" s="57">
        <v>263213.872737</v>
      </c>
      <c r="J35" s="42" t="s">
        <v>11</v>
      </c>
      <c r="K35" s="58">
        <v>0.1454205909869157</v>
      </c>
    </row>
    <row r="51" spans="2:14" ht="15.75" customHeight="1" x14ac:dyDescent="0.3">
      <c r="B51" s="12" t="s">
        <v>1</v>
      </c>
      <c r="C51" s="45" t="s">
        <v>15</v>
      </c>
      <c r="D51" s="45" t="s">
        <v>16</v>
      </c>
      <c r="E51" s="45" t="s">
        <v>17</v>
      </c>
      <c r="H51" s="14" t="s">
        <v>1</v>
      </c>
      <c r="I51" s="59" t="s">
        <v>18</v>
      </c>
      <c r="L51" s="12" t="s">
        <v>1</v>
      </c>
      <c r="M51" s="45" t="s">
        <v>19</v>
      </c>
      <c r="N51" s="45" t="s">
        <v>20</v>
      </c>
    </row>
    <row r="52" spans="2:14" ht="15.75" customHeight="1" x14ac:dyDescent="0.3">
      <c r="B52" s="18" t="s">
        <v>7</v>
      </c>
      <c r="C52" s="60">
        <v>8.35</v>
      </c>
      <c r="D52" s="61">
        <v>5.0999999999999996</v>
      </c>
      <c r="E52" s="62">
        <v>1.7</v>
      </c>
      <c r="H52" s="63" t="s">
        <v>7</v>
      </c>
      <c r="I52" s="64">
        <v>70.25</v>
      </c>
      <c r="L52" s="18" t="s">
        <v>7</v>
      </c>
      <c r="M52" s="61">
        <v>0.8</v>
      </c>
      <c r="N52" s="65">
        <v>10.199999999999999</v>
      </c>
    </row>
    <row r="53" spans="2:14" ht="15.75" customHeight="1" x14ac:dyDescent="0.3">
      <c r="B53" s="18" t="s">
        <v>8</v>
      </c>
      <c r="C53" s="66">
        <v>1.93</v>
      </c>
      <c r="D53" s="67">
        <v>1.9</v>
      </c>
      <c r="E53" s="68">
        <v>0.86</v>
      </c>
      <c r="H53" s="63" t="s">
        <v>8</v>
      </c>
      <c r="I53" s="69">
        <v>82.7</v>
      </c>
      <c r="L53" s="18" t="s">
        <v>8</v>
      </c>
      <c r="M53" s="70">
        <v>1.2</v>
      </c>
      <c r="N53" s="71">
        <v>13.5</v>
      </c>
    </row>
    <row r="54" spans="2:14" ht="15.75" customHeight="1" x14ac:dyDescent="0.3">
      <c r="B54" s="18" t="s">
        <v>9</v>
      </c>
      <c r="C54" s="72">
        <v>0.8</v>
      </c>
      <c r="D54" s="73">
        <v>1.3</v>
      </c>
      <c r="E54" s="70">
        <v>0.6</v>
      </c>
      <c r="H54" s="63" t="s">
        <v>9</v>
      </c>
      <c r="I54" s="74">
        <v>74.900000000000006</v>
      </c>
      <c r="L54" s="18" t="s">
        <v>9</v>
      </c>
      <c r="M54" s="75">
        <v>0.9</v>
      </c>
      <c r="N54" s="61">
        <v>3.6</v>
      </c>
    </row>
    <row r="55" spans="2:14" ht="15.75" customHeight="1" thickBot="1" x14ac:dyDescent="0.35">
      <c r="B55" s="30" t="s">
        <v>10</v>
      </c>
      <c r="C55" s="76">
        <v>1.2</v>
      </c>
      <c r="D55" s="77">
        <v>0.7</v>
      </c>
      <c r="E55" s="76">
        <v>1.2</v>
      </c>
      <c r="H55" s="63" t="s">
        <v>10</v>
      </c>
      <c r="I55" s="78">
        <v>95.13</v>
      </c>
      <c r="L55" s="30" t="s">
        <v>10</v>
      </c>
      <c r="M55" s="77">
        <v>1.2</v>
      </c>
      <c r="N55" s="77">
        <v>13.8</v>
      </c>
    </row>
    <row r="56" spans="2:14" ht="15.75" customHeight="1" thickTop="1" thickBot="1" x14ac:dyDescent="0.35">
      <c r="B56" s="37"/>
      <c r="C56" s="38"/>
      <c r="D56" s="38"/>
      <c r="E56" s="38"/>
      <c r="H56" s="79"/>
      <c r="I56" s="80"/>
      <c r="L56" s="37"/>
      <c r="M56" s="38"/>
      <c r="N56" s="38"/>
    </row>
    <row r="57" spans="2:14" ht="15.75" customHeight="1" thickTop="1" x14ac:dyDescent="0.3">
      <c r="B57" s="42" t="s">
        <v>11</v>
      </c>
      <c r="C57" s="81">
        <v>5.5</v>
      </c>
      <c r="D57" s="82">
        <f>AVERAGE(D52:D55)</f>
        <v>2.25</v>
      </c>
      <c r="E57" s="83">
        <v>0.8</v>
      </c>
      <c r="H57" s="84" t="s">
        <v>11</v>
      </c>
      <c r="I57" s="85">
        <f>AVERAGE(I52:I55)</f>
        <v>80.745000000000005</v>
      </c>
      <c r="L57" s="56" t="s">
        <v>11</v>
      </c>
      <c r="M57" s="86">
        <f t="shared" ref="M57:N57" si="1">AVERAGE(M52:M55)</f>
        <v>1.0249999999999999</v>
      </c>
      <c r="N57" s="87">
        <f t="shared" si="1"/>
        <v>10.275</v>
      </c>
    </row>
    <row r="73" spans="2:3" ht="15.75" customHeight="1" x14ac:dyDescent="0.3">
      <c r="B73" s="12" t="s">
        <v>1</v>
      </c>
      <c r="C73" s="45" t="s">
        <v>21</v>
      </c>
    </row>
    <row r="74" spans="2:3" ht="15.75" customHeight="1" x14ac:dyDescent="0.3">
      <c r="B74" s="18" t="s">
        <v>7</v>
      </c>
      <c r="C74" s="88">
        <v>1310743</v>
      </c>
    </row>
    <row r="75" spans="2:3" ht="15.75" customHeight="1" x14ac:dyDescent="0.3">
      <c r="B75" s="18" t="s">
        <v>8</v>
      </c>
      <c r="C75" s="70">
        <v>3174942</v>
      </c>
    </row>
    <row r="76" spans="2:3" ht="15.75" customHeight="1" x14ac:dyDescent="0.3">
      <c r="B76" s="18" t="s">
        <v>9</v>
      </c>
      <c r="C76" s="89"/>
    </row>
    <row r="77" spans="2:3" ht="15.75" customHeight="1" thickBot="1" x14ac:dyDescent="0.35">
      <c r="B77" s="30" t="s">
        <v>10</v>
      </c>
      <c r="C77" s="90">
        <v>87979</v>
      </c>
    </row>
    <row r="78" spans="2:3" ht="15.75" customHeight="1" thickTop="1" thickBot="1" x14ac:dyDescent="0.35">
      <c r="B78" s="37"/>
      <c r="C78" s="38"/>
    </row>
    <row r="79" spans="2:3" ht="15.75" customHeight="1" thickTop="1" x14ac:dyDescent="0.3">
      <c r="B79" s="42" t="s">
        <v>11</v>
      </c>
      <c r="C79" s="91">
        <f>SUM(C74:C77)</f>
        <v>4573664</v>
      </c>
    </row>
    <row r="86" spans="1:12" ht="15.75" customHeight="1" x14ac:dyDescent="0.3">
      <c r="A86" s="10" t="s">
        <v>22</v>
      </c>
    </row>
    <row r="87" spans="1:12" ht="15.75" customHeight="1" x14ac:dyDescent="0.3">
      <c r="B87" s="11" t="s">
        <v>22</v>
      </c>
      <c r="C87" s="11" t="s">
        <v>2</v>
      </c>
      <c r="D87" s="11" t="s">
        <v>3</v>
      </c>
      <c r="G87" s="14" t="s">
        <v>22</v>
      </c>
      <c r="H87" s="13" t="s">
        <v>12</v>
      </c>
      <c r="K87" s="14" t="s">
        <v>22</v>
      </c>
      <c r="L87" s="13" t="s">
        <v>13</v>
      </c>
    </row>
    <row r="88" spans="1:12" ht="15.75" customHeight="1" x14ac:dyDescent="0.3">
      <c r="B88" s="92" t="s">
        <v>23</v>
      </c>
      <c r="C88" s="93">
        <v>1934880.1891000001</v>
      </c>
      <c r="D88" s="94">
        <v>3199269.2969999998</v>
      </c>
      <c r="G88" s="95" t="s">
        <v>23</v>
      </c>
      <c r="H88" s="96">
        <v>368718.65779999999</v>
      </c>
      <c r="K88" s="95" t="s">
        <v>23</v>
      </c>
      <c r="L88" s="96">
        <v>50232.453600000001</v>
      </c>
    </row>
    <row r="89" spans="1:12" ht="15.75" customHeight="1" x14ac:dyDescent="0.3">
      <c r="B89" s="92" t="s">
        <v>24</v>
      </c>
      <c r="C89" s="16">
        <v>427431.83130000002</v>
      </c>
      <c r="D89" s="17">
        <v>940998.26980000001</v>
      </c>
      <c r="G89" s="95" t="s">
        <v>24</v>
      </c>
      <c r="H89" s="97">
        <v>99614.376600000003</v>
      </c>
      <c r="K89" s="95" t="s">
        <v>24</v>
      </c>
      <c r="L89" s="98">
        <v>14109.6167</v>
      </c>
    </row>
    <row r="90" spans="1:12" ht="15.75" customHeight="1" x14ac:dyDescent="0.3">
      <c r="B90" s="92" t="s">
        <v>25</v>
      </c>
      <c r="C90" s="16">
        <v>433734.72129999998</v>
      </c>
      <c r="D90" s="17">
        <v>830833.98129999998</v>
      </c>
      <c r="G90" s="95" t="s">
        <v>25</v>
      </c>
      <c r="H90" s="99">
        <v>97286.642600000006</v>
      </c>
      <c r="K90" s="95" t="s">
        <v>25</v>
      </c>
      <c r="L90" s="98">
        <v>2507.2049000000002</v>
      </c>
    </row>
    <row r="91" spans="1:12" ht="15.75" customHeight="1" x14ac:dyDescent="0.3">
      <c r="B91" s="92" t="s">
        <v>26</v>
      </c>
      <c r="C91" s="93">
        <v>381702.98639999999</v>
      </c>
      <c r="D91" s="94">
        <v>830672.55240000004</v>
      </c>
      <c r="G91" s="95" t="s">
        <v>26</v>
      </c>
      <c r="H91" s="99">
        <v>103186.98480000001</v>
      </c>
      <c r="K91" s="95" t="s">
        <v>26</v>
      </c>
      <c r="L91" s="96">
        <v>10603.7649</v>
      </c>
    </row>
    <row r="92" spans="1:12" ht="15.75" customHeight="1" x14ac:dyDescent="0.3">
      <c r="B92" s="92" t="s">
        <v>27</v>
      </c>
      <c r="C92" s="16">
        <v>288760.58250000002</v>
      </c>
      <c r="D92" s="94">
        <v>761845.45770000003</v>
      </c>
      <c r="G92" s="95" t="s">
        <v>27</v>
      </c>
      <c r="H92" s="99">
        <v>95376.491599999994</v>
      </c>
      <c r="K92" s="95" t="s">
        <v>27</v>
      </c>
      <c r="L92" s="96">
        <v>8433.2777000000006</v>
      </c>
    </row>
    <row r="93" spans="1:12" ht="15.75" customHeight="1" x14ac:dyDescent="0.3">
      <c r="B93" s="92" t="s">
        <v>28</v>
      </c>
      <c r="C93" s="93">
        <v>341380.18660000002</v>
      </c>
      <c r="D93" s="94">
        <v>485899.63520000002</v>
      </c>
      <c r="G93" s="95" t="s">
        <v>28</v>
      </c>
      <c r="H93" s="100">
        <v>54747.612699999998</v>
      </c>
      <c r="K93" s="95" t="s">
        <v>28</v>
      </c>
      <c r="L93" s="96">
        <v>4022.94</v>
      </c>
    </row>
    <row r="94" spans="1:12" ht="15.75" customHeight="1" x14ac:dyDescent="0.3">
      <c r="B94" s="92" t="s">
        <v>29</v>
      </c>
      <c r="C94" s="16">
        <v>156568.92850000001</v>
      </c>
      <c r="D94" s="94">
        <v>449296.73369999998</v>
      </c>
      <c r="G94" s="95" t="s">
        <v>29</v>
      </c>
      <c r="H94" s="100">
        <v>52085.275500000003</v>
      </c>
      <c r="K94" s="95" t="s">
        <v>29</v>
      </c>
      <c r="L94" s="96">
        <v>5281.7021000000004</v>
      </c>
    </row>
    <row r="95" spans="1:12" ht="15.75" customHeight="1" x14ac:dyDescent="0.3">
      <c r="B95" s="92" t="s">
        <v>30</v>
      </c>
      <c r="C95" s="16">
        <v>156542.1771</v>
      </c>
      <c r="D95" s="17">
        <v>202984.30650000001</v>
      </c>
      <c r="G95" s="95" t="s">
        <v>30</v>
      </c>
      <c r="H95" s="100">
        <v>29625.600600000002</v>
      </c>
      <c r="K95" s="95" t="s">
        <v>30</v>
      </c>
      <c r="L95" s="98">
        <v>1582.2012</v>
      </c>
    </row>
    <row r="96" spans="1:12" ht="15.75" customHeight="1" x14ac:dyDescent="0.3">
      <c r="B96" s="92" t="s">
        <v>31</v>
      </c>
      <c r="C96" s="93">
        <v>132488.8149</v>
      </c>
      <c r="D96" s="17">
        <v>178052.57372799999</v>
      </c>
      <c r="G96" s="95" t="s">
        <v>31</v>
      </c>
      <c r="H96" s="100">
        <v>23509.0743</v>
      </c>
      <c r="K96" s="95" t="s">
        <v>31</v>
      </c>
      <c r="L96" s="98">
        <v>2098.7858700000002</v>
      </c>
    </row>
    <row r="97" spans="2:12" ht="15.75" customHeight="1" x14ac:dyDescent="0.3">
      <c r="B97" s="92" t="s">
        <v>32</v>
      </c>
      <c r="C97" s="16">
        <v>85797.277499999997</v>
      </c>
      <c r="D97" s="17">
        <v>171220.67120000001</v>
      </c>
      <c r="G97" s="95" t="s">
        <v>32</v>
      </c>
      <c r="H97" s="100">
        <v>18178.729299999999</v>
      </c>
      <c r="K97" s="95" t="s">
        <v>32</v>
      </c>
      <c r="L97" s="98">
        <v>2602.0374000000002</v>
      </c>
    </row>
    <row r="98" spans="2:12" ht="15.75" customHeight="1" x14ac:dyDescent="0.3">
      <c r="B98" s="92" t="s">
        <v>33</v>
      </c>
      <c r="C98" s="93">
        <v>107470.0212</v>
      </c>
      <c r="D98" s="17">
        <v>155870.17869999999</v>
      </c>
      <c r="G98" s="95" t="s">
        <v>33</v>
      </c>
      <c r="H98" s="100">
        <v>20158.9764</v>
      </c>
      <c r="K98" s="95" t="s">
        <v>33</v>
      </c>
      <c r="L98" s="98">
        <v>1862.3376000000001</v>
      </c>
    </row>
    <row r="99" spans="2:12" ht="15.75" customHeight="1" thickBot="1" x14ac:dyDescent="0.35">
      <c r="B99" s="92" t="s">
        <v>34</v>
      </c>
      <c r="C99" s="93">
        <v>66569.446899999995</v>
      </c>
      <c r="D99" s="94">
        <v>76819.428899999999</v>
      </c>
      <c r="G99" s="101" t="s">
        <v>34</v>
      </c>
      <c r="H99" s="102">
        <v>8932.6916999999994</v>
      </c>
      <c r="K99" s="95" t="s">
        <v>34</v>
      </c>
      <c r="L99" s="96">
        <v>1313.029</v>
      </c>
    </row>
    <row r="100" spans="2:12" ht="15.75" customHeight="1" thickTop="1" x14ac:dyDescent="0.3">
      <c r="B100" s="92" t="s">
        <v>35</v>
      </c>
      <c r="C100" s="16">
        <v>152060.74419999999</v>
      </c>
      <c r="D100" s="103"/>
    </row>
    <row r="101" spans="2:12" ht="15.75" customHeight="1" x14ac:dyDescent="0.3">
      <c r="B101" s="92" t="s">
        <v>36</v>
      </c>
      <c r="C101" s="93">
        <v>149064.125</v>
      </c>
      <c r="D101" s="103"/>
    </row>
    <row r="102" spans="2:12" ht="15.75" customHeight="1" x14ac:dyDescent="0.3">
      <c r="B102" s="92" t="s">
        <v>37</v>
      </c>
      <c r="C102" s="93">
        <v>119868.8371</v>
      </c>
      <c r="D102" s="103"/>
    </row>
    <row r="103" spans="2:12" ht="15.75" customHeight="1" x14ac:dyDescent="0.3">
      <c r="B103" s="92" t="s">
        <v>38</v>
      </c>
      <c r="C103" s="16">
        <v>65581.5144</v>
      </c>
      <c r="D103" s="103"/>
    </row>
    <row r="104" spans="2:12" ht="15.75" customHeight="1" x14ac:dyDescent="0.3">
      <c r="B104" s="92" t="s">
        <v>39</v>
      </c>
      <c r="C104" s="93">
        <v>171739.94510000001</v>
      </c>
      <c r="D104" s="103"/>
    </row>
    <row r="105" spans="2:12" ht="15.75" customHeight="1" x14ac:dyDescent="0.3">
      <c r="B105" s="92" t="s">
        <v>40</v>
      </c>
      <c r="C105" s="16">
        <v>136367.87289999999</v>
      </c>
      <c r="D105" s="103"/>
    </row>
    <row r="106" spans="2:12" ht="15.75" customHeight="1" x14ac:dyDescent="0.3">
      <c r="B106" s="92" t="s">
        <v>41</v>
      </c>
      <c r="C106" s="16">
        <v>210683.86799999999</v>
      </c>
      <c r="D106" s="103"/>
    </row>
    <row r="107" spans="2:12" ht="15.75" customHeight="1" x14ac:dyDescent="0.3">
      <c r="B107" s="92" t="s">
        <v>42</v>
      </c>
      <c r="C107" s="93">
        <v>62490.199800000002</v>
      </c>
      <c r="D107" s="103"/>
    </row>
    <row r="108" spans="2:12" ht="15.75" customHeight="1" thickBot="1" x14ac:dyDescent="0.35">
      <c r="B108" s="104" t="s">
        <v>43</v>
      </c>
      <c r="C108" s="28">
        <v>116165.4423</v>
      </c>
      <c r="D108" s="105"/>
    </row>
    <row r="110" spans="2:12" ht="15.75" customHeight="1" thickTop="1" x14ac:dyDescent="0.3">
      <c r="B110" s="106" t="s">
        <v>7</v>
      </c>
      <c r="C110" s="107">
        <v>5697349.7121000001</v>
      </c>
      <c r="D110" s="108">
        <v>8283763.0861280002</v>
      </c>
      <c r="G110" s="106" t="s">
        <v>7</v>
      </c>
      <c r="H110" s="109">
        <v>971421.1139</v>
      </c>
      <c r="K110" s="106" t="s">
        <v>7</v>
      </c>
      <c r="L110" s="110">
        <v>104649.35097</v>
      </c>
    </row>
    <row r="127" spans="1:3" ht="15.75" customHeight="1" x14ac:dyDescent="0.3">
      <c r="A127" s="10" t="s">
        <v>4</v>
      </c>
    </row>
    <row r="128" spans="1:3" ht="15.75" customHeight="1" x14ac:dyDescent="0.3">
      <c r="B128" s="11" t="s">
        <v>22</v>
      </c>
      <c r="C128" s="11" t="s">
        <v>4</v>
      </c>
    </row>
    <row r="129" spans="1:3" ht="15.75" customHeight="1" x14ac:dyDescent="0.3">
      <c r="B129" s="111" t="s">
        <v>23</v>
      </c>
      <c r="C129" s="112">
        <v>0.10580702354375959</v>
      </c>
    </row>
    <row r="130" spans="1:3" ht="15.75" customHeight="1" x14ac:dyDescent="0.3">
      <c r="B130" s="111" t="s">
        <v>24</v>
      </c>
      <c r="C130" s="112">
        <v>0.1709662899969524</v>
      </c>
    </row>
    <row r="131" spans="1:3" ht="15.75" customHeight="1" x14ac:dyDescent="0.3">
      <c r="B131" s="111" t="s">
        <v>25</v>
      </c>
      <c r="C131" s="112">
        <v>0.13882767431197451</v>
      </c>
    </row>
    <row r="132" spans="1:3" ht="15.75" customHeight="1" x14ac:dyDescent="0.3">
      <c r="B132" s="111" t="s">
        <v>26</v>
      </c>
      <c r="C132" s="112">
        <v>0.16826364059229482</v>
      </c>
    </row>
    <row r="133" spans="1:3" ht="15.75" customHeight="1" x14ac:dyDescent="0.3">
      <c r="B133" s="111" t="s">
        <v>27</v>
      </c>
      <c r="C133" s="112">
        <v>0.21413168972174557</v>
      </c>
    </row>
    <row r="134" spans="1:3" ht="15.75" customHeight="1" x14ac:dyDescent="0.3">
      <c r="B134" s="111" t="s">
        <v>28</v>
      </c>
      <c r="C134" s="112">
        <v>7.3153020593360596E-2</v>
      </c>
    </row>
    <row r="135" spans="1:3" ht="15.75" customHeight="1" x14ac:dyDescent="0.3">
      <c r="B135" s="111" t="s">
        <v>29</v>
      </c>
      <c r="C135" s="112">
        <v>0.23471162293359438</v>
      </c>
    </row>
    <row r="136" spans="1:3" ht="15.75" customHeight="1" x14ac:dyDescent="0.3">
      <c r="B136" s="111" t="s">
        <v>30</v>
      </c>
      <c r="C136" s="112">
        <v>5.3334280830397818E-2</v>
      </c>
    </row>
    <row r="137" spans="1:3" ht="15.75" customHeight="1" x14ac:dyDescent="0.3">
      <c r="B137" s="111" t="s">
        <v>31</v>
      </c>
      <c r="C137" s="112">
        <v>6.0898433322496004E-2</v>
      </c>
    </row>
    <row r="138" spans="1:3" ht="15.75" customHeight="1" x14ac:dyDescent="0.3">
      <c r="B138" s="111" t="s">
        <v>32</v>
      </c>
      <c r="C138" s="112">
        <v>0.14819734316729383</v>
      </c>
    </row>
    <row r="139" spans="1:3" ht="15.75" customHeight="1" x14ac:dyDescent="0.3">
      <c r="B139" s="111" t="s">
        <v>33</v>
      </c>
      <c r="C139" s="112">
        <v>7.719701122109468E-2</v>
      </c>
    </row>
    <row r="140" spans="1:3" ht="15.75" customHeight="1" thickBot="1" x14ac:dyDescent="0.35">
      <c r="B140" s="113" t="s">
        <v>34</v>
      </c>
      <c r="C140" s="114">
        <v>2.9056511625873194E-2</v>
      </c>
    </row>
    <row r="142" spans="1:3" ht="15.75" customHeight="1" thickTop="1" x14ac:dyDescent="0.3">
      <c r="B142" s="106" t="s">
        <v>7</v>
      </c>
      <c r="C142" s="115">
        <v>7.8E-2</v>
      </c>
    </row>
    <row r="144" spans="1:3" ht="15.75" customHeight="1" x14ac:dyDescent="0.3">
      <c r="A144" s="10" t="s">
        <v>44</v>
      </c>
    </row>
    <row r="145" spans="2:13" ht="15.75" customHeight="1" x14ac:dyDescent="0.3">
      <c r="B145" s="12" t="s">
        <v>22</v>
      </c>
      <c r="C145" s="12" t="s">
        <v>15</v>
      </c>
      <c r="D145" s="12" t="s">
        <v>16</v>
      </c>
      <c r="E145" s="12" t="s">
        <v>17</v>
      </c>
      <c r="H145" s="12" t="s">
        <v>22</v>
      </c>
      <c r="I145" s="12" t="s">
        <v>14</v>
      </c>
      <c r="L145" s="12" t="s">
        <v>22</v>
      </c>
      <c r="M145" s="12" t="s">
        <v>18</v>
      </c>
    </row>
    <row r="146" spans="2:13" ht="15.75" customHeight="1" x14ac:dyDescent="0.3">
      <c r="B146" s="111" t="s">
        <v>23</v>
      </c>
      <c r="C146" s="116">
        <v>5.73</v>
      </c>
      <c r="D146" s="117">
        <v>2.23</v>
      </c>
      <c r="E146" s="118">
        <v>0.67</v>
      </c>
      <c r="H146" s="111" t="s">
        <v>23</v>
      </c>
      <c r="I146" s="119">
        <v>0.13623518240090535</v>
      </c>
      <c r="L146" s="111" t="s">
        <v>23</v>
      </c>
      <c r="M146" s="120">
        <v>72.319845999999998</v>
      </c>
    </row>
    <row r="147" spans="2:13" ht="15.75" customHeight="1" x14ac:dyDescent="0.3">
      <c r="B147" s="111" t="s">
        <v>24</v>
      </c>
      <c r="C147" s="116">
        <v>5.49</v>
      </c>
      <c r="D147" s="121">
        <v>3.13</v>
      </c>
      <c r="E147" s="122">
        <v>0.89</v>
      </c>
      <c r="H147" s="111" t="s">
        <v>24</v>
      </c>
      <c r="I147" s="119">
        <v>0.14164237313512434</v>
      </c>
      <c r="L147" s="111" t="s">
        <v>24</v>
      </c>
      <c r="M147" s="123">
        <v>78.176275000000004</v>
      </c>
    </row>
    <row r="148" spans="2:13" ht="15.75" customHeight="1" x14ac:dyDescent="0.3">
      <c r="B148" s="111" t="s">
        <v>25</v>
      </c>
      <c r="C148" s="124">
        <v>11.24</v>
      </c>
      <c r="D148" s="121">
        <v>5.78</v>
      </c>
      <c r="E148" s="125">
        <v>2.72</v>
      </c>
      <c r="H148" s="111" t="s">
        <v>25</v>
      </c>
      <c r="I148" s="119">
        <v>2.5771316935136995E-2</v>
      </c>
      <c r="L148" s="111" t="s">
        <v>25</v>
      </c>
      <c r="M148" s="126">
        <v>64.849976999999996</v>
      </c>
    </row>
    <row r="149" spans="2:13" ht="15.75" customHeight="1" x14ac:dyDescent="0.3">
      <c r="B149" s="111" t="s">
        <v>26</v>
      </c>
      <c r="C149" s="124">
        <v>7.48</v>
      </c>
      <c r="D149" s="117">
        <v>4.22</v>
      </c>
      <c r="E149" s="127">
        <v>1.73</v>
      </c>
      <c r="H149" s="111" t="s">
        <v>26</v>
      </c>
      <c r="I149" s="119">
        <v>0.10276261992297307</v>
      </c>
      <c r="L149" s="111" t="s">
        <v>26</v>
      </c>
      <c r="M149" s="128">
        <v>70.442626000000004</v>
      </c>
    </row>
    <row r="150" spans="2:13" ht="15.75" customHeight="1" x14ac:dyDescent="0.3">
      <c r="B150" s="111" t="s">
        <v>27</v>
      </c>
      <c r="C150" s="124">
        <v>8.42</v>
      </c>
      <c r="D150" s="121">
        <v>5.49</v>
      </c>
      <c r="E150" s="129">
        <v>1.7</v>
      </c>
      <c r="H150" s="111" t="s">
        <v>27</v>
      </c>
      <c r="I150" s="119">
        <v>8.8420925938106132E-2</v>
      </c>
      <c r="L150" s="111" t="s">
        <v>27</v>
      </c>
      <c r="M150" s="130">
        <v>68.160895999999994</v>
      </c>
    </row>
    <row r="151" spans="2:13" ht="15.75" customHeight="1" x14ac:dyDescent="0.3">
      <c r="B151" s="111" t="s">
        <v>28</v>
      </c>
      <c r="C151" s="124">
        <v>8.2799999999999994</v>
      </c>
      <c r="D151" s="117">
        <v>3.88</v>
      </c>
      <c r="E151" s="131">
        <v>1.66</v>
      </c>
      <c r="H151" s="111" t="s">
        <v>28</v>
      </c>
      <c r="I151" s="119">
        <v>7.3481560228835327E-2</v>
      </c>
      <c r="L151" s="111" t="s">
        <v>28</v>
      </c>
      <c r="M151" s="132">
        <v>72.567198000000005</v>
      </c>
    </row>
    <row r="152" spans="2:13" ht="15.75" customHeight="1" x14ac:dyDescent="0.3">
      <c r="B152" s="111" t="s">
        <v>29</v>
      </c>
      <c r="C152" s="124">
        <v>3.81</v>
      </c>
      <c r="D152" s="121">
        <v>3.13</v>
      </c>
      <c r="E152" s="133">
        <v>0.9</v>
      </c>
      <c r="H152" s="111" t="s">
        <v>29</v>
      </c>
      <c r="I152" s="119">
        <v>0.10140489897187931</v>
      </c>
      <c r="L152" s="111" t="s">
        <v>29</v>
      </c>
      <c r="M152" s="120">
        <v>72.331214000000003</v>
      </c>
    </row>
    <row r="153" spans="2:13" ht="15.75" customHeight="1" x14ac:dyDescent="0.3">
      <c r="B153" s="111" t="s">
        <v>30</v>
      </c>
      <c r="C153" s="116">
        <v>11.1</v>
      </c>
      <c r="D153" s="121">
        <v>7.63</v>
      </c>
      <c r="E153" s="134">
        <v>1.77</v>
      </c>
      <c r="H153" s="111" t="s">
        <v>30</v>
      </c>
      <c r="I153" s="119">
        <v>5.340655270968582E-2</v>
      </c>
      <c r="L153" s="111" t="s">
        <v>30</v>
      </c>
      <c r="M153" s="135">
        <v>56.494934999999998</v>
      </c>
    </row>
    <row r="154" spans="2:13" ht="15.75" customHeight="1" x14ac:dyDescent="0.3">
      <c r="B154" s="111" t="s">
        <v>31</v>
      </c>
      <c r="C154" s="116">
        <v>15.33</v>
      </c>
      <c r="D154" s="117">
        <v>5.44</v>
      </c>
      <c r="E154" s="134">
        <v>1.83</v>
      </c>
      <c r="H154" s="111" t="s">
        <v>31</v>
      </c>
      <c r="I154" s="119">
        <v>8.9275564116958875E-2</v>
      </c>
      <c r="L154" s="111" t="s">
        <v>31</v>
      </c>
      <c r="M154" s="136">
        <v>68.249896000000007</v>
      </c>
    </row>
    <row r="155" spans="2:13" ht="15.75" customHeight="1" x14ac:dyDescent="0.3">
      <c r="B155" s="111" t="s">
        <v>32</v>
      </c>
      <c r="C155" s="116">
        <v>11.24</v>
      </c>
      <c r="D155" s="121">
        <v>4.7699999999999996</v>
      </c>
      <c r="E155" s="137">
        <v>0.25</v>
      </c>
      <c r="H155" s="111" t="s">
        <v>32</v>
      </c>
      <c r="I155" s="119">
        <v>0.14313637422391234</v>
      </c>
      <c r="L155" s="111" t="s">
        <v>32</v>
      </c>
      <c r="M155" s="138">
        <v>73.145381</v>
      </c>
    </row>
    <row r="156" spans="2:13" ht="15.75" customHeight="1" x14ac:dyDescent="0.3">
      <c r="B156" s="111" t="s">
        <v>33</v>
      </c>
      <c r="C156" s="116">
        <v>13.1</v>
      </c>
      <c r="D156" s="117">
        <v>5.45</v>
      </c>
      <c r="E156" s="139">
        <v>1.29</v>
      </c>
      <c r="H156" s="111" t="s">
        <v>33</v>
      </c>
      <c r="I156" s="119">
        <v>9.2382547756740277E-2</v>
      </c>
      <c r="L156" s="111" t="s">
        <v>33</v>
      </c>
      <c r="M156" s="140">
        <v>62.513672999999997</v>
      </c>
    </row>
    <row r="157" spans="2:13" ht="15.75" customHeight="1" thickBot="1" x14ac:dyDescent="0.35">
      <c r="B157" s="113" t="s">
        <v>34</v>
      </c>
      <c r="C157" s="141">
        <v>6.93</v>
      </c>
      <c r="D157" s="142">
        <v>8.0299999999999994</v>
      </c>
      <c r="E157" s="143">
        <v>1.84</v>
      </c>
      <c r="H157" s="113" t="s">
        <v>34</v>
      </c>
      <c r="I157" s="144">
        <v>0.14699141581254843</v>
      </c>
      <c r="L157" s="113" t="s">
        <v>34</v>
      </c>
      <c r="M157" s="145">
        <v>70.048862999999997</v>
      </c>
    </row>
    <row r="159" spans="2:13" ht="15.75" customHeight="1" thickTop="1" x14ac:dyDescent="0.3">
      <c r="B159" s="106" t="s">
        <v>7</v>
      </c>
      <c r="C159" s="146">
        <f t="shared" ref="C159:E159" si="2">MEDIAN(C137:C155)</f>
        <v>5.73</v>
      </c>
      <c r="D159" s="146">
        <f t="shared" si="2"/>
        <v>4.4949999999999992</v>
      </c>
      <c r="E159" s="146">
        <f t="shared" si="2"/>
        <v>1.68</v>
      </c>
      <c r="H159" s="106" t="s">
        <v>7</v>
      </c>
      <c r="I159" s="147">
        <v>0.11</v>
      </c>
      <c r="L159" s="106" t="s">
        <v>7</v>
      </c>
      <c r="M159" s="148" t="s">
        <v>45</v>
      </c>
    </row>
    <row r="177" spans="1:8" ht="15.75" customHeight="1" x14ac:dyDescent="0.3">
      <c r="A177" s="14" t="s">
        <v>46</v>
      </c>
      <c r="B177" s="14" t="s">
        <v>22</v>
      </c>
      <c r="C177" s="13" t="s">
        <v>19</v>
      </c>
      <c r="D177" s="13" t="s">
        <v>20</v>
      </c>
      <c r="G177" s="14" t="s">
        <v>22</v>
      </c>
      <c r="H177" s="13" t="s">
        <v>21</v>
      </c>
    </row>
    <row r="178" spans="1:8" ht="15.75" customHeight="1" x14ac:dyDescent="0.3">
      <c r="B178" s="95" t="s">
        <v>23</v>
      </c>
      <c r="C178" s="149">
        <v>0.96</v>
      </c>
      <c r="D178" s="150">
        <v>16.532086</v>
      </c>
      <c r="G178" s="95" t="s">
        <v>23</v>
      </c>
      <c r="H178" s="151">
        <v>570416</v>
      </c>
    </row>
    <row r="179" spans="1:8" ht="15.75" customHeight="1" x14ac:dyDescent="0.3">
      <c r="B179" s="95" t="s">
        <v>24</v>
      </c>
      <c r="C179" s="152">
        <v>1.03</v>
      </c>
      <c r="D179" s="153">
        <v>15.325494000000001</v>
      </c>
      <c r="G179" s="95" t="s">
        <v>24</v>
      </c>
      <c r="H179" s="154">
        <v>119226</v>
      </c>
    </row>
    <row r="180" spans="1:8" ht="15.75" customHeight="1" x14ac:dyDescent="0.3">
      <c r="B180" s="95" t="s">
        <v>25</v>
      </c>
      <c r="C180" s="152">
        <v>0.18</v>
      </c>
      <c r="D180" s="155">
        <v>2.566983</v>
      </c>
      <c r="G180" s="95" t="s">
        <v>25</v>
      </c>
      <c r="H180" s="156">
        <v>106784</v>
      </c>
    </row>
    <row r="181" spans="1:8" ht="15.75" customHeight="1" x14ac:dyDescent="0.3">
      <c r="B181" s="95" t="s">
        <v>26</v>
      </c>
      <c r="C181" s="149">
        <v>0.81</v>
      </c>
      <c r="D181" s="157">
        <v>15.178756999999999</v>
      </c>
      <c r="G181" s="95" t="s">
        <v>26</v>
      </c>
      <c r="H181" s="158">
        <v>80520</v>
      </c>
    </row>
    <row r="182" spans="1:8" ht="15.75" customHeight="1" x14ac:dyDescent="0.3">
      <c r="B182" s="95" t="s">
        <v>27</v>
      </c>
      <c r="C182" s="149">
        <v>0.69</v>
      </c>
      <c r="D182" s="159">
        <v>11.326651</v>
      </c>
      <c r="G182" s="95" t="s">
        <v>27</v>
      </c>
      <c r="H182" s="160">
        <v>89691</v>
      </c>
    </row>
    <row r="183" spans="1:8" ht="15.75" customHeight="1" x14ac:dyDescent="0.3">
      <c r="B183" s="95" t="s">
        <v>28</v>
      </c>
      <c r="C183" s="149">
        <v>0.49</v>
      </c>
      <c r="D183" s="161">
        <v>7.0514890000000001</v>
      </c>
      <c r="G183" s="95" t="s">
        <v>28</v>
      </c>
      <c r="H183" s="162">
        <v>52060</v>
      </c>
    </row>
    <row r="184" spans="1:8" ht="15.75" customHeight="1" x14ac:dyDescent="0.3">
      <c r="B184" s="95" t="s">
        <v>29</v>
      </c>
      <c r="C184" s="149">
        <v>0.77</v>
      </c>
      <c r="D184" s="163">
        <v>11.521841999999999</v>
      </c>
      <c r="G184" s="95" t="s">
        <v>29</v>
      </c>
      <c r="H184" s="164">
        <v>56101</v>
      </c>
    </row>
    <row r="185" spans="1:8" ht="15.75" customHeight="1" x14ac:dyDescent="0.3">
      <c r="B185" s="95" t="s">
        <v>30</v>
      </c>
      <c r="C185" s="152">
        <v>0.44</v>
      </c>
      <c r="D185" s="165">
        <v>5.5873020000000002</v>
      </c>
      <c r="G185" s="95" t="s">
        <v>30</v>
      </c>
      <c r="H185" s="166">
        <v>44317</v>
      </c>
    </row>
    <row r="186" spans="1:8" ht="15.75" customHeight="1" x14ac:dyDescent="0.3">
      <c r="B186" s="95" t="s">
        <v>31</v>
      </c>
      <c r="C186" s="152">
        <v>0.76</v>
      </c>
      <c r="D186" s="167">
        <v>8.6972260000000006</v>
      </c>
      <c r="G186" s="95" t="s">
        <v>31</v>
      </c>
      <c r="H186" s="168">
        <v>82263</v>
      </c>
    </row>
    <row r="187" spans="1:8" ht="15.75" customHeight="1" x14ac:dyDescent="0.3">
      <c r="B187" s="95" t="s">
        <v>32</v>
      </c>
      <c r="C187" s="152">
        <v>1.1000000000000001</v>
      </c>
      <c r="D187" s="169">
        <v>17.643841999999999</v>
      </c>
      <c r="G187" s="95" t="s">
        <v>32</v>
      </c>
      <c r="H187" s="170">
        <v>32185</v>
      </c>
    </row>
    <row r="188" spans="1:8" ht="15.75" customHeight="1" x14ac:dyDescent="0.3">
      <c r="B188" s="95" t="s">
        <v>33</v>
      </c>
      <c r="C188" s="152">
        <v>0.62</v>
      </c>
      <c r="D188" s="171">
        <v>7.5462439999999997</v>
      </c>
      <c r="G188" s="95" t="s">
        <v>33</v>
      </c>
      <c r="H188" s="172">
        <v>47656</v>
      </c>
    </row>
    <row r="189" spans="1:8" ht="15.75" customHeight="1" x14ac:dyDescent="0.3">
      <c r="B189" s="95" t="s">
        <v>34</v>
      </c>
      <c r="C189" s="149">
        <v>0.98</v>
      </c>
      <c r="D189" s="173">
        <v>9.0183359999999997</v>
      </c>
      <c r="G189" s="95" t="s">
        <v>34</v>
      </c>
      <c r="H189" s="174">
        <v>29524</v>
      </c>
    </row>
    <row r="191" spans="1:8" ht="15.75" customHeight="1" thickTop="1" x14ac:dyDescent="0.3">
      <c r="B191" s="106" t="s">
        <v>7</v>
      </c>
      <c r="C191" s="148" t="s">
        <v>47</v>
      </c>
      <c r="D191" s="148" t="s">
        <v>48</v>
      </c>
      <c r="G191" s="106" t="s">
        <v>7</v>
      </c>
      <c r="H191" s="175">
        <v>1310743</v>
      </c>
    </row>
    <row r="207" spans="2:17" ht="15.75" customHeight="1" x14ac:dyDescent="0.3">
      <c r="B207" s="176"/>
      <c r="C207" s="177"/>
      <c r="D207" s="176"/>
      <c r="E207" s="176"/>
      <c r="F207" s="177"/>
      <c r="G207" s="176"/>
      <c r="H207" s="178"/>
      <c r="I207" s="178"/>
      <c r="J207" s="178"/>
      <c r="K207" s="178"/>
      <c r="L207" s="178"/>
      <c r="M207" s="178"/>
      <c r="N207" s="178"/>
      <c r="O207" s="178"/>
    </row>
    <row r="208" spans="2:17" ht="15.75" customHeight="1" x14ac:dyDescent="0.3">
      <c r="B208" s="179" t="s">
        <v>5</v>
      </c>
      <c r="C208" s="179" t="s">
        <v>1</v>
      </c>
      <c r="D208" s="179" t="s">
        <v>2</v>
      </c>
      <c r="E208" s="179" t="s">
        <v>3</v>
      </c>
      <c r="F208" s="179" t="s">
        <v>4</v>
      </c>
      <c r="G208" s="179" t="s">
        <v>6</v>
      </c>
      <c r="H208" s="180" t="s">
        <v>12</v>
      </c>
      <c r="I208" s="180" t="s">
        <v>13</v>
      </c>
      <c r="J208" s="180" t="s">
        <v>14</v>
      </c>
      <c r="K208" s="180" t="s">
        <v>15</v>
      </c>
      <c r="L208" s="180" t="s">
        <v>16</v>
      </c>
      <c r="M208" s="180" t="s">
        <v>17</v>
      </c>
      <c r="N208" s="180" t="s">
        <v>18</v>
      </c>
      <c r="O208" s="180" t="s">
        <v>19</v>
      </c>
      <c r="P208" s="180" t="s">
        <v>20</v>
      </c>
      <c r="Q208" s="180" t="s">
        <v>21</v>
      </c>
    </row>
    <row r="209" spans="2:17" ht="15.75" customHeight="1" x14ac:dyDescent="0.3">
      <c r="B209" s="178">
        <v>21</v>
      </c>
      <c r="C209" s="181" t="s">
        <v>7</v>
      </c>
      <c r="D209" s="182">
        <v>5697349.7121000001</v>
      </c>
      <c r="E209" s="183">
        <v>8283763.0861280002</v>
      </c>
      <c r="F209" s="184">
        <f t="shared" ref="F209:F212" si="3">(E209/D209)^(1/5)-1</f>
        <v>7.7732447261077642E-2</v>
      </c>
      <c r="G209" s="178">
        <v>12</v>
      </c>
      <c r="H209" s="185">
        <v>971421.1139</v>
      </c>
      <c r="I209" s="185">
        <v>104649.35097</v>
      </c>
      <c r="J209" s="186">
        <f t="shared" ref="J209:J212" si="4">I209/H209</f>
        <v>0.10772810007171905</v>
      </c>
      <c r="K209" s="187">
        <v>8.35</v>
      </c>
      <c r="L209" s="177">
        <v>5.0999999999999996</v>
      </c>
      <c r="M209" s="187">
        <v>1.7</v>
      </c>
      <c r="N209" s="188">
        <v>70.25</v>
      </c>
      <c r="O209" s="178">
        <v>0.8</v>
      </c>
      <c r="P209" s="178">
        <v>10.199999999999999</v>
      </c>
      <c r="Q209" s="178">
        <v>1310743</v>
      </c>
    </row>
    <row r="210" spans="2:17" ht="15.75" customHeight="1" x14ac:dyDescent="0.3">
      <c r="B210" s="178">
        <v>21</v>
      </c>
      <c r="C210" s="181" t="s">
        <v>8</v>
      </c>
      <c r="D210" s="182">
        <v>2662753.0665620002</v>
      </c>
      <c r="E210" s="183">
        <v>5366675.2868760005</v>
      </c>
      <c r="F210" s="184">
        <f t="shared" si="3"/>
        <v>0.15046890519219835</v>
      </c>
      <c r="G210" s="178">
        <v>21</v>
      </c>
      <c r="H210" s="185">
        <v>690556.997859</v>
      </c>
      <c r="I210" s="185">
        <v>124135.607045</v>
      </c>
      <c r="J210" s="186">
        <f t="shared" si="4"/>
        <v>0.17976156556210351</v>
      </c>
      <c r="K210" s="187">
        <v>1.93</v>
      </c>
      <c r="L210" s="177">
        <v>1.9</v>
      </c>
      <c r="M210" s="187">
        <v>0.86</v>
      </c>
      <c r="N210" s="188">
        <v>82.7</v>
      </c>
      <c r="O210" s="178">
        <v>1.2</v>
      </c>
      <c r="P210" s="178">
        <v>13.5</v>
      </c>
      <c r="Q210" s="178">
        <v>3174942</v>
      </c>
    </row>
    <row r="211" spans="2:17" ht="15.75" customHeight="1" x14ac:dyDescent="0.3">
      <c r="B211" s="178">
        <v>45</v>
      </c>
      <c r="C211" s="181" t="s">
        <v>9</v>
      </c>
      <c r="D211" s="189">
        <v>351015.72100000002</v>
      </c>
      <c r="E211" s="183">
        <v>491029.37175599998</v>
      </c>
      <c r="F211" s="184">
        <f t="shared" si="3"/>
        <v>6.9439401054201877E-2</v>
      </c>
      <c r="G211" s="178">
        <v>44</v>
      </c>
      <c r="H211" s="185">
        <v>108268.45200200001</v>
      </c>
      <c r="I211" s="185">
        <v>30145.167127000001</v>
      </c>
      <c r="J211" s="186">
        <f t="shared" si="4"/>
        <v>0.27842983407985866</v>
      </c>
      <c r="K211" s="178">
        <v>0.8</v>
      </c>
      <c r="L211" s="177">
        <v>1.3</v>
      </c>
      <c r="M211" s="178">
        <v>0.6</v>
      </c>
      <c r="N211" s="188">
        <v>74.900000000000006</v>
      </c>
      <c r="O211" s="178">
        <v>0.9</v>
      </c>
      <c r="P211" s="178">
        <v>3.6</v>
      </c>
      <c r="Q211" s="178"/>
    </row>
    <row r="212" spans="2:17" ht="15.75" customHeight="1" x14ac:dyDescent="0.3">
      <c r="B212" s="178">
        <v>6</v>
      </c>
      <c r="C212" s="181" t="s">
        <v>10</v>
      </c>
      <c r="D212" s="182">
        <v>34878.991600000001</v>
      </c>
      <c r="E212" s="183">
        <v>163963.05692900001</v>
      </c>
      <c r="F212" s="184">
        <f t="shared" si="3"/>
        <v>0.3628134693616718</v>
      </c>
      <c r="G212" s="178">
        <v>12</v>
      </c>
      <c r="H212" s="185">
        <v>33805.952891000001</v>
      </c>
      <c r="I212" s="185">
        <v>4162.3202950000004</v>
      </c>
      <c r="J212" s="186">
        <f t="shared" si="4"/>
        <v>0.123123886151664</v>
      </c>
      <c r="K212" s="178">
        <v>1.2</v>
      </c>
      <c r="L212" s="177">
        <v>0.7</v>
      </c>
      <c r="M212" s="178">
        <v>1.2</v>
      </c>
      <c r="N212" s="188">
        <v>95.13</v>
      </c>
      <c r="O212" s="178">
        <v>1.2</v>
      </c>
      <c r="P212" s="178">
        <v>13.8</v>
      </c>
      <c r="Q212" s="178">
        <v>87979</v>
      </c>
    </row>
    <row r="213" spans="2:17" ht="15.75" customHeight="1" x14ac:dyDescent="0.3">
      <c r="B213" s="178"/>
      <c r="C213" s="178"/>
      <c r="D213" s="190"/>
      <c r="E213" s="178"/>
      <c r="F213" s="178"/>
      <c r="G213" s="178"/>
      <c r="H213" s="178"/>
      <c r="I213" s="178"/>
      <c r="J213" s="178"/>
      <c r="K213" s="178"/>
      <c r="M213" s="178"/>
      <c r="N213" s="178"/>
      <c r="O213" s="178"/>
      <c r="P213" s="178"/>
      <c r="Q213" s="178"/>
    </row>
    <row r="214" spans="2:17" ht="15.75" customHeight="1" x14ac:dyDescent="0.3">
      <c r="B214" s="191">
        <f>SUM(B209:B212)</f>
        <v>93</v>
      </c>
      <c r="C214" s="192" t="s">
        <v>11</v>
      </c>
      <c r="D214" s="193">
        <v>8745997.4912620001</v>
      </c>
      <c r="E214" s="194">
        <v>14305430.928289</v>
      </c>
      <c r="F214" s="195">
        <f>(E214/D214)^(1/5)-1</f>
        <v>0.10341356637164489</v>
      </c>
      <c r="G214" s="191">
        <f>SUM(G209:G212)</f>
        <v>89</v>
      </c>
      <c r="H214" s="196">
        <v>1810017.9001519999</v>
      </c>
      <c r="I214" s="196">
        <v>263213.872737</v>
      </c>
      <c r="J214" s="197">
        <f>I214/H214</f>
        <v>0.1454205909869157</v>
      </c>
      <c r="K214" s="198">
        <v>5.5</v>
      </c>
      <c r="L214" s="198">
        <f>AVERAGE(L209:L212)</f>
        <v>2.25</v>
      </c>
      <c r="M214" s="198">
        <v>0.8</v>
      </c>
      <c r="N214" s="198">
        <f t="shared" ref="N214:P214" si="5">AVERAGE(N209:N212)</f>
        <v>80.745000000000005</v>
      </c>
      <c r="O214" s="198">
        <f t="shared" si="5"/>
        <v>1.0249999999999999</v>
      </c>
      <c r="P214" s="198">
        <f t="shared" si="5"/>
        <v>10.275</v>
      </c>
      <c r="Q214" s="178">
        <f>SUM(Q209:Q212)</f>
        <v>4573664</v>
      </c>
    </row>
    <row r="217" spans="2:17" ht="15.75" customHeight="1" x14ac:dyDescent="0.3">
      <c r="B217" s="178"/>
      <c r="C217" s="181"/>
      <c r="D217" s="182" t="s">
        <v>49</v>
      </c>
      <c r="E217" s="182" t="s">
        <v>50</v>
      </c>
      <c r="F217" s="178"/>
      <c r="G217" s="178"/>
      <c r="H217" s="178"/>
      <c r="I217" s="178"/>
      <c r="J217" s="182" t="s">
        <v>49</v>
      </c>
      <c r="K217" s="182" t="s">
        <v>51</v>
      </c>
      <c r="L217" s="182" t="s">
        <v>50</v>
      </c>
      <c r="M217" s="178"/>
      <c r="N217" s="178"/>
      <c r="O217" s="178"/>
    </row>
    <row r="218" spans="2:17" ht="15.75" customHeight="1" x14ac:dyDescent="0.3">
      <c r="B218" s="179" t="s">
        <v>52</v>
      </c>
      <c r="C218" s="179" t="s">
        <v>22</v>
      </c>
      <c r="D218" s="179" t="s">
        <v>53</v>
      </c>
      <c r="E218" s="179" t="s">
        <v>53</v>
      </c>
      <c r="F218" s="179" t="s">
        <v>4</v>
      </c>
      <c r="G218" s="179" t="s">
        <v>12</v>
      </c>
      <c r="H218" s="179" t="s">
        <v>13</v>
      </c>
      <c r="I218" s="179" t="s">
        <v>14</v>
      </c>
      <c r="J218" s="179" t="s">
        <v>15</v>
      </c>
      <c r="K218" s="179" t="s">
        <v>16</v>
      </c>
      <c r="L218" s="179" t="s">
        <v>17</v>
      </c>
      <c r="M218" s="179" t="s">
        <v>18</v>
      </c>
      <c r="N218" s="179" t="s">
        <v>19</v>
      </c>
      <c r="O218" s="179" t="s">
        <v>20</v>
      </c>
      <c r="P218" s="179" t="s">
        <v>21</v>
      </c>
    </row>
    <row r="219" spans="2:17" ht="15.75" customHeight="1" x14ac:dyDescent="0.3">
      <c r="B219" s="178">
        <v>1</v>
      </c>
      <c r="C219" s="199" t="s">
        <v>23</v>
      </c>
      <c r="D219" s="200">
        <v>1934880.1891000001</v>
      </c>
      <c r="E219" s="201">
        <v>3199269.2969999998</v>
      </c>
      <c r="F219" s="184">
        <f t="shared" ref="F219:F230" si="6">(E219/D219)^(1/5)-1</f>
        <v>0.10580702354375959</v>
      </c>
      <c r="G219" s="202">
        <v>368718.65779999999</v>
      </c>
      <c r="H219" s="202">
        <v>50232.453600000001</v>
      </c>
      <c r="I219" s="186">
        <f t="shared" ref="I219:I230" si="7">H219/G219</f>
        <v>0.13623518240090535</v>
      </c>
      <c r="J219" s="203">
        <v>5.73</v>
      </c>
      <c r="K219" s="204">
        <v>2.23</v>
      </c>
      <c r="L219" s="205">
        <v>0.67</v>
      </c>
      <c r="M219" s="205">
        <v>72.319845999999998</v>
      </c>
      <c r="N219" s="206">
        <v>0.96</v>
      </c>
      <c r="O219" s="206">
        <v>16.532086</v>
      </c>
      <c r="P219" s="178">
        <v>570416</v>
      </c>
    </row>
    <row r="220" spans="2:17" ht="15.75" customHeight="1" x14ac:dyDescent="0.3">
      <c r="B220" s="178">
        <v>2</v>
      </c>
      <c r="C220" s="199" t="s">
        <v>24</v>
      </c>
      <c r="D220" s="182">
        <v>427431.83130000002</v>
      </c>
      <c r="E220" s="183">
        <v>940998.26980000001</v>
      </c>
      <c r="F220" s="184">
        <f t="shared" si="6"/>
        <v>0.1709662899969524</v>
      </c>
      <c r="G220" s="207">
        <v>99614.376600000003</v>
      </c>
      <c r="H220" s="208">
        <v>14109.6167</v>
      </c>
      <c r="I220" s="186">
        <f t="shared" si="7"/>
        <v>0.14164237313512434</v>
      </c>
      <c r="J220" s="203">
        <v>5.49</v>
      </c>
      <c r="K220" s="209">
        <v>3.13</v>
      </c>
      <c r="L220" s="210">
        <v>0.89</v>
      </c>
      <c r="M220" s="210">
        <v>78.176275000000004</v>
      </c>
      <c r="N220" s="211">
        <v>1.03</v>
      </c>
      <c r="O220" s="211">
        <v>15.325494000000001</v>
      </c>
      <c r="P220" s="178">
        <v>119226</v>
      </c>
    </row>
    <row r="221" spans="2:17" ht="15.75" customHeight="1" x14ac:dyDescent="0.3">
      <c r="B221" s="178">
        <v>3</v>
      </c>
      <c r="C221" s="199" t="s">
        <v>25</v>
      </c>
      <c r="D221" s="182">
        <v>433734.72129999998</v>
      </c>
      <c r="E221" s="183">
        <v>830833.98129999998</v>
      </c>
      <c r="F221" s="184">
        <f t="shared" si="6"/>
        <v>0.13882767431197451</v>
      </c>
      <c r="G221" s="207">
        <v>97286.642600000006</v>
      </c>
      <c r="H221" s="208">
        <v>2507.2049000000002</v>
      </c>
      <c r="I221" s="186">
        <f t="shared" si="7"/>
        <v>2.5771316935136995E-2</v>
      </c>
      <c r="J221" s="212">
        <v>11.24</v>
      </c>
      <c r="K221" s="209">
        <v>5.78</v>
      </c>
      <c r="L221" s="210">
        <v>2.72</v>
      </c>
      <c r="M221" s="210">
        <v>64.849976999999996</v>
      </c>
      <c r="N221" s="211">
        <v>0.18</v>
      </c>
      <c r="O221" s="211">
        <v>2.566983</v>
      </c>
      <c r="P221" s="178">
        <v>106784</v>
      </c>
    </row>
    <row r="222" spans="2:17" ht="15.75" customHeight="1" x14ac:dyDescent="0.3">
      <c r="B222" s="178">
        <v>4</v>
      </c>
      <c r="C222" s="199" t="s">
        <v>26</v>
      </c>
      <c r="D222" s="200">
        <v>381702.98639999999</v>
      </c>
      <c r="E222" s="201">
        <v>830672.55240000004</v>
      </c>
      <c r="F222" s="184">
        <f t="shared" si="6"/>
        <v>0.16826364059229482</v>
      </c>
      <c r="G222" s="202">
        <v>103186.98480000001</v>
      </c>
      <c r="H222" s="202">
        <v>10603.7649</v>
      </c>
      <c r="I222" s="186">
        <f t="shared" si="7"/>
        <v>0.10276261992297307</v>
      </c>
      <c r="J222" s="212">
        <v>7.48</v>
      </c>
      <c r="K222" s="204">
        <v>4.22</v>
      </c>
      <c r="L222" s="205">
        <v>1.73</v>
      </c>
      <c r="M222" s="205">
        <v>70.442626000000004</v>
      </c>
      <c r="N222" s="206">
        <v>0.81</v>
      </c>
      <c r="O222" s="206">
        <v>15.178756999999999</v>
      </c>
      <c r="P222" s="178">
        <v>80520</v>
      </c>
    </row>
    <row r="223" spans="2:17" ht="15.75" customHeight="1" x14ac:dyDescent="0.3">
      <c r="B223" s="178">
        <v>5</v>
      </c>
      <c r="C223" s="199" t="s">
        <v>27</v>
      </c>
      <c r="D223" s="182">
        <v>288760.58250000002</v>
      </c>
      <c r="E223" s="201">
        <v>761845.45770000003</v>
      </c>
      <c r="F223" s="184">
        <f t="shared" si="6"/>
        <v>0.21413168972174557</v>
      </c>
      <c r="G223" s="202">
        <v>95376.491599999994</v>
      </c>
      <c r="H223" s="202">
        <v>8433.2777000000006</v>
      </c>
      <c r="I223" s="186">
        <f t="shared" si="7"/>
        <v>8.8420925938106132E-2</v>
      </c>
      <c r="J223" s="212">
        <v>8.42</v>
      </c>
      <c r="K223" s="209">
        <v>5.49</v>
      </c>
      <c r="L223" s="205">
        <v>1.7</v>
      </c>
      <c r="M223" s="205">
        <v>68.160895999999994</v>
      </c>
      <c r="N223" s="206">
        <v>0.69</v>
      </c>
      <c r="O223" s="206">
        <v>11.326651</v>
      </c>
      <c r="P223" s="178">
        <v>89691</v>
      </c>
    </row>
    <row r="224" spans="2:17" ht="15.75" customHeight="1" x14ac:dyDescent="0.3">
      <c r="B224" s="178">
        <v>6</v>
      </c>
      <c r="C224" s="199" t="s">
        <v>28</v>
      </c>
      <c r="D224" s="200">
        <v>341380.18660000002</v>
      </c>
      <c r="E224" s="201">
        <v>485899.63520000002</v>
      </c>
      <c r="F224" s="184">
        <f t="shared" si="6"/>
        <v>7.3153020593360596E-2</v>
      </c>
      <c r="G224" s="202">
        <v>54747.612699999998</v>
      </c>
      <c r="H224" s="202">
        <v>4022.94</v>
      </c>
      <c r="I224" s="186">
        <f t="shared" si="7"/>
        <v>7.3481560228835327E-2</v>
      </c>
      <c r="J224" s="212">
        <v>8.2799999999999994</v>
      </c>
      <c r="K224" s="204">
        <v>3.88</v>
      </c>
      <c r="L224" s="205">
        <v>1.66</v>
      </c>
      <c r="M224" s="205">
        <v>72.567198000000005</v>
      </c>
      <c r="N224" s="206">
        <v>0.49</v>
      </c>
      <c r="O224" s="206">
        <v>7.0514890000000001</v>
      </c>
      <c r="P224" s="178">
        <v>52060</v>
      </c>
    </row>
    <row r="225" spans="2:16" ht="15.75" customHeight="1" x14ac:dyDescent="0.3">
      <c r="B225" s="178">
        <v>7</v>
      </c>
      <c r="C225" s="199" t="s">
        <v>29</v>
      </c>
      <c r="D225" s="182">
        <v>156568.92850000001</v>
      </c>
      <c r="E225" s="201">
        <v>449296.73369999998</v>
      </c>
      <c r="F225" s="184">
        <f t="shared" si="6"/>
        <v>0.23471162293359438</v>
      </c>
      <c r="G225" s="202">
        <v>52085.275500000003</v>
      </c>
      <c r="H225" s="202">
        <v>5281.7021000000004</v>
      </c>
      <c r="I225" s="186">
        <f t="shared" si="7"/>
        <v>0.10140489897187931</v>
      </c>
      <c r="J225" s="212">
        <v>3.81</v>
      </c>
      <c r="K225" s="209">
        <v>3.13</v>
      </c>
      <c r="L225" s="205">
        <v>0.9</v>
      </c>
      <c r="M225" s="205">
        <v>72.331214000000003</v>
      </c>
      <c r="N225" s="206">
        <v>0.77</v>
      </c>
      <c r="O225" s="206">
        <v>11.521841999999999</v>
      </c>
      <c r="P225" s="178">
        <v>56101</v>
      </c>
    </row>
    <row r="226" spans="2:16" ht="15.75" customHeight="1" x14ac:dyDescent="0.3">
      <c r="B226" s="178">
        <v>8</v>
      </c>
      <c r="C226" s="199" t="s">
        <v>30</v>
      </c>
      <c r="D226" s="182">
        <v>156542.1771</v>
      </c>
      <c r="E226" s="183">
        <v>202984.30650000001</v>
      </c>
      <c r="F226" s="184">
        <f t="shared" si="6"/>
        <v>5.3334280830397818E-2</v>
      </c>
      <c r="G226" s="207">
        <v>29625.600600000002</v>
      </c>
      <c r="H226" s="208">
        <v>1582.2012</v>
      </c>
      <c r="I226" s="186">
        <f t="shared" si="7"/>
        <v>5.340655270968582E-2</v>
      </c>
      <c r="J226" s="203">
        <v>11.1</v>
      </c>
      <c r="K226" s="209">
        <v>7.63</v>
      </c>
      <c r="L226" s="210">
        <v>1.77</v>
      </c>
      <c r="M226" s="210">
        <v>56.494934999999998</v>
      </c>
      <c r="N226" s="211">
        <v>0.44</v>
      </c>
      <c r="O226" s="211">
        <v>5.5873020000000002</v>
      </c>
      <c r="P226" s="178">
        <v>44317</v>
      </c>
    </row>
    <row r="227" spans="2:16" ht="15.75" customHeight="1" x14ac:dyDescent="0.3">
      <c r="B227" s="178">
        <v>9</v>
      </c>
      <c r="C227" s="199" t="s">
        <v>31</v>
      </c>
      <c r="D227" s="200">
        <v>132488.8149</v>
      </c>
      <c r="E227" s="183">
        <v>178052.57372799999</v>
      </c>
      <c r="F227" s="184">
        <f t="shared" si="6"/>
        <v>6.0898433322496004E-2</v>
      </c>
      <c r="G227" s="207">
        <v>23509.0743</v>
      </c>
      <c r="H227" s="208">
        <v>2098.7858700000002</v>
      </c>
      <c r="I227" s="186">
        <f t="shared" si="7"/>
        <v>8.9275564116958875E-2</v>
      </c>
      <c r="J227" s="203">
        <v>15.33</v>
      </c>
      <c r="K227" s="204">
        <v>5.44</v>
      </c>
      <c r="L227" s="210">
        <v>1.83</v>
      </c>
      <c r="M227" s="210">
        <v>68.249896000000007</v>
      </c>
      <c r="N227" s="211">
        <v>0.76</v>
      </c>
      <c r="O227" s="211">
        <v>8.6972260000000006</v>
      </c>
      <c r="P227" s="178">
        <v>82263</v>
      </c>
    </row>
    <row r="228" spans="2:16" ht="15.75" customHeight="1" x14ac:dyDescent="0.3">
      <c r="B228" s="178">
        <v>10</v>
      </c>
      <c r="C228" s="199" t="s">
        <v>32</v>
      </c>
      <c r="D228" s="182">
        <v>85797.277499999997</v>
      </c>
      <c r="E228" s="183">
        <v>171220.67120000001</v>
      </c>
      <c r="F228" s="184">
        <f t="shared" si="6"/>
        <v>0.14819734316729383</v>
      </c>
      <c r="G228" s="207">
        <v>18178.729299999999</v>
      </c>
      <c r="H228" s="208">
        <v>2602.0374000000002</v>
      </c>
      <c r="I228" s="186">
        <f t="shared" si="7"/>
        <v>0.14313637422391234</v>
      </c>
      <c r="J228" s="203">
        <v>11.24</v>
      </c>
      <c r="K228" s="209">
        <v>4.7699999999999996</v>
      </c>
      <c r="L228" s="210">
        <v>0.25</v>
      </c>
      <c r="M228" s="210">
        <v>73.145381</v>
      </c>
      <c r="N228" s="211">
        <v>1.1000000000000001</v>
      </c>
      <c r="O228" s="211">
        <v>17.643841999999999</v>
      </c>
      <c r="P228" s="178">
        <v>32185</v>
      </c>
    </row>
    <row r="229" spans="2:16" ht="15.75" customHeight="1" x14ac:dyDescent="0.3">
      <c r="B229" s="178">
        <v>11</v>
      </c>
      <c r="C229" s="199" t="s">
        <v>33</v>
      </c>
      <c r="D229" s="200">
        <v>107470.0212</v>
      </c>
      <c r="E229" s="183">
        <v>155870.17869999999</v>
      </c>
      <c r="F229" s="184">
        <f t="shared" si="6"/>
        <v>7.719701122109468E-2</v>
      </c>
      <c r="G229" s="207">
        <v>20158.9764</v>
      </c>
      <c r="H229" s="208">
        <v>1862.3376000000001</v>
      </c>
      <c r="I229" s="186">
        <f t="shared" si="7"/>
        <v>9.2382547756740277E-2</v>
      </c>
      <c r="J229" s="203">
        <v>13.1</v>
      </c>
      <c r="K229" s="204">
        <v>5.45</v>
      </c>
      <c r="L229" s="210">
        <v>1.29</v>
      </c>
      <c r="M229" s="210">
        <v>62.513672999999997</v>
      </c>
      <c r="N229" s="211">
        <v>0.62</v>
      </c>
      <c r="O229" s="211">
        <v>7.5462439999999997</v>
      </c>
      <c r="P229" s="178">
        <v>47656</v>
      </c>
    </row>
    <row r="230" spans="2:16" ht="15.75" customHeight="1" x14ac:dyDescent="0.3">
      <c r="B230" s="178">
        <v>12</v>
      </c>
      <c r="C230" s="199" t="s">
        <v>34</v>
      </c>
      <c r="D230" s="200">
        <v>66569.446899999995</v>
      </c>
      <c r="E230" s="201">
        <v>76819.428899999999</v>
      </c>
      <c r="F230" s="184">
        <f t="shared" si="6"/>
        <v>2.9056511625873194E-2</v>
      </c>
      <c r="G230" s="202">
        <v>8932.6916999999994</v>
      </c>
      <c r="H230" s="202">
        <v>1313.029</v>
      </c>
      <c r="I230" s="186">
        <f t="shared" si="7"/>
        <v>0.14699141581254843</v>
      </c>
      <c r="J230" s="203">
        <v>6.93</v>
      </c>
      <c r="K230" s="204">
        <v>8.0299999999999994</v>
      </c>
      <c r="L230" s="205">
        <v>1.84</v>
      </c>
      <c r="M230" s="205">
        <v>70.048862999999997</v>
      </c>
      <c r="N230" s="206">
        <v>0.98</v>
      </c>
      <c r="O230" s="206">
        <v>9.0183359999999997</v>
      </c>
      <c r="P230" s="178">
        <v>29524</v>
      </c>
    </row>
    <row r="231" spans="2:16" ht="15.75" customHeight="1" x14ac:dyDescent="0.3">
      <c r="B231" s="178">
        <v>13</v>
      </c>
      <c r="C231" s="199" t="s">
        <v>35</v>
      </c>
      <c r="D231" s="182">
        <v>152060.74419999999</v>
      </c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8"/>
    </row>
    <row r="232" spans="2:16" ht="15.75" customHeight="1" x14ac:dyDescent="0.3">
      <c r="B232" s="178">
        <v>14</v>
      </c>
      <c r="C232" s="199" t="s">
        <v>36</v>
      </c>
      <c r="D232" s="200">
        <v>149064.125</v>
      </c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  <c r="O232" s="178"/>
    </row>
    <row r="233" spans="2:16" ht="15.75" customHeight="1" x14ac:dyDescent="0.3">
      <c r="B233" s="178">
        <v>15</v>
      </c>
      <c r="C233" s="199" t="s">
        <v>37</v>
      </c>
      <c r="D233" s="200">
        <v>119868.8371</v>
      </c>
      <c r="E233" s="178"/>
      <c r="F233" s="178"/>
      <c r="G233" s="178"/>
      <c r="H233" s="178"/>
      <c r="I233" s="178"/>
      <c r="J233" s="213"/>
      <c r="K233" s="178"/>
      <c r="L233" s="178"/>
      <c r="M233" s="213"/>
      <c r="N233" s="213"/>
      <c r="O233" s="178"/>
    </row>
    <row r="234" spans="2:16" ht="15.75" customHeight="1" x14ac:dyDescent="0.3">
      <c r="B234" s="178">
        <v>16</v>
      </c>
      <c r="C234" s="199" t="s">
        <v>38</v>
      </c>
      <c r="D234" s="182">
        <v>65581.5144</v>
      </c>
      <c r="E234" s="178"/>
      <c r="F234" s="178"/>
      <c r="G234" s="178"/>
      <c r="H234" s="178"/>
      <c r="I234" s="178"/>
      <c r="J234" s="213"/>
      <c r="K234" s="178"/>
      <c r="L234" s="178"/>
      <c r="M234" s="213"/>
      <c r="N234" s="213"/>
      <c r="O234" s="178"/>
    </row>
    <row r="235" spans="2:16" ht="15.75" customHeight="1" x14ac:dyDescent="0.3">
      <c r="B235" s="178">
        <v>17</v>
      </c>
      <c r="C235" s="199" t="s">
        <v>39</v>
      </c>
      <c r="D235" s="200">
        <v>171739.94510000001</v>
      </c>
      <c r="E235" s="178"/>
      <c r="F235" s="178"/>
      <c r="G235" s="178"/>
      <c r="H235" s="178"/>
      <c r="I235" s="178"/>
      <c r="J235" s="213"/>
      <c r="K235" s="178"/>
      <c r="L235" s="178"/>
      <c r="M235" s="213"/>
      <c r="N235" s="213"/>
      <c r="O235" s="178"/>
    </row>
    <row r="236" spans="2:16" ht="15.75" customHeight="1" x14ac:dyDescent="0.3">
      <c r="B236" s="178">
        <v>18</v>
      </c>
      <c r="C236" s="199" t="s">
        <v>40</v>
      </c>
      <c r="D236" s="182">
        <v>136367.87289999999</v>
      </c>
      <c r="E236" s="178"/>
      <c r="F236" s="178"/>
      <c r="G236" s="178"/>
      <c r="H236" s="178"/>
      <c r="I236" s="178"/>
      <c r="J236" s="213"/>
      <c r="K236" s="178"/>
      <c r="L236" s="178"/>
      <c r="M236" s="213"/>
      <c r="N236" s="213"/>
      <c r="O236" s="178"/>
    </row>
    <row r="237" spans="2:16" ht="15.75" customHeight="1" x14ac:dyDescent="0.3">
      <c r="B237" s="178">
        <v>19</v>
      </c>
      <c r="C237" s="199" t="s">
        <v>41</v>
      </c>
      <c r="D237" s="182">
        <v>210683.86799999999</v>
      </c>
      <c r="E237" s="178"/>
      <c r="F237" s="178"/>
      <c r="G237" s="178"/>
      <c r="H237" s="178"/>
      <c r="I237" s="178"/>
      <c r="J237" s="213"/>
      <c r="K237" s="178"/>
      <c r="L237" s="178"/>
      <c r="M237" s="213"/>
      <c r="N237" s="213"/>
      <c r="O237" s="178"/>
    </row>
    <row r="238" spans="2:16" ht="15.75" customHeight="1" x14ac:dyDescent="0.3">
      <c r="B238" s="178">
        <v>20</v>
      </c>
      <c r="C238" s="199" t="s">
        <v>42</v>
      </c>
      <c r="D238" s="200">
        <v>62490.199800000002</v>
      </c>
      <c r="E238" s="178"/>
      <c r="F238" s="178"/>
      <c r="G238" s="178"/>
      <c r="H238" s="178"/>
      <c r="I238" s="178"/>
      <c r="J238" s="213"/>
      <c r="K238" s="178"/>
      <c r="L238" s="178"/>
      <c r="M238" s="213"/>
      <c r="N238" s="213"/>
      <c r="O238" s="178"/>
    </row>
    <row r="239" spans="2:16" ht="15.75" customHeight="1" x14ac:dyDescent="0.3">
      <c r="B239" s="178">
        <v>21</v>
      </c>
      <c r="C239" s="199" t="s">
        <v>43</v>
      </c>
      <c r="D239" s="182">
        <v>116165.4423</v>
      </c>
      <c r="E239" s="178"/>
      <c r="F239" s="178"/>
      <c r="G239" s="178"/>
      <c r="H239" s="178"/>
      <c r="I239" s="178"/>
      <c r="J239" s="213"/>
      <c r="K239" s="178"/>
      <c r="L239" s="178"/>
      <c r="M239" s="213"/>
      <c r="N239" s="213"/>
      <c r="O239" s="178"/>
    </row>
    <row r="240" spans="2:16" ht="15.75" customHeight="1" x14ac:dyDescent="0.3">
      <c r="J240" s="214"/>
      <c r="M240" s="214"/>
      <c r="N240" s="214"/>
    </row>
    <row r="241" spans="2:16" ht="15.75" customHeight="1" x14ac:dyDescent="0.3">
      <c r="B241" s="177">
        <v>21</v>
      </c>
      <c r="C241" s="215" t="s">
        <v>7</v>
      </c>
      <c r="D241" s="216">
        <v>5697349.7121000001</v>
      </c>
      <c r="E241" s="217">
        <v>8283763.0861280002</v>
      </c>
      <c r="F241" s="218">
        <f>(E241/D241)^(1/5)-1</f>
        <v>7.7732447261077642E-2</v>
      </c>
      <c r="G241" s="219">
        <v>971421.1139</v>
      </c>
      <c r="H241" s="110">
        <v>104649.35097</v>
      </c>
      <c r="I241" s="220">
        <f>H241/G241</f>
        <v>0.10772810007171905</v>
      </c>
      <c r="J241" s="214">
        <f t="shared" ref="J241:O241" si="8">MEDIAN(J219:J237)</f>
        <v>8.35</v>
      </c>
      <c r="K241" s="214">
        <f t="shared" si="8"/>
        <v>5.1050000000000004</v>
      </c>
      <c r="L241" s="214">
        <f t="shared" si="8"/>
        <v>1.68</v>
      </c>
      <c r="M241" s="214">
        <f t="shared" si="8"/>
        <v>70.245744500000001</v>
      </c>
      <c r="N241" s="214">
        <f t="shared" si="8"/>
        <v>0.76500000000000001</v>
      </c>
      <c r="O241" s="214">
        <f t="shared" si="8"/>
        <v>10.1724935</v>
      </c>
      <c r="P241" s="177">
        <f>SUM(P219:P230)</f>
        <v>1310743</v>
      </c>
    </row>
  </sheetData>
  <mergeCells count="1">
    <mergeCell ref="B2:M4"/>
  </mergeCells>
  <conditionalFormatting sqref="B209:B212 G209:G212 O221:O230 N231:N24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8:C108">
    <cfRule type="colorScale" priority="3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29:C140">
    <cfRule type="colorScale" priority="3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78:C189">
    <cfRule type="colorScale" priority="4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7:D10 D209:E212 G221:G237">
    <cfRule type="colorScale" priority="3">
      <colorScale>
        <cfvo type="min"/>
        <cfvo type="max"/>
        <color rgb="FFFCFCFF"/>
        <color rgb="FF63BE7B"/>
      </colorScale>
    </cfRule>
  </conditionalFormatting>
  <conditionalFormatting sqref="C7:D12 D209:E214">
    <cfRule type="colorScale" priority="4">
      <colorScale>
        <cfvo type="min"/>
        <cfvo type="max"/>
        <color rgb="FFFCFCFF"/>
        <color rgb="FF63BE7B"/>
      </colorScale>
    </cfRule>
  </conditionalFormatting>
  <conditionalFormatting sqref="C146:E159 I159">
    <cfRule type="colorScale" priority="4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D88:D99">
    <cfRule type="colorScale" priority="3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78:D189">
    <cfRule type="colorScale" priority="4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209:F212 P219:P230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09:F21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9:G212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7:H12">
    <cfRule type="colorScale" priority="2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88:H99">
    <cfRule type="colorScale" priority="3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209:H212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52:I57">
    <cfRule type="colorScale" priority="3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46:I157">
    <cfRule type="colorScale" priority="4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09:I212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209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209:J21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0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211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212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214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09:K212 M209:M21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09:K214 M209:M21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8:L99">
    <cfRule type="colorScale" priority="3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209:L212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1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31:L240 M219:M230">
    <cfRule type="colorScale" priority="1">
      <colorScale>
        <cfvo type="min"/>
        <cfvo type="max"/>
        <color rgb="FFFCFCFF"/>
        <color rgb="FFF8696B"/>
      </colorScale>
    </cfRule>
  </conditionalFormatting>
  <conditionalFormatting sqref="L7:M7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8:M8">
    <cfRule type="colorScale" priority="3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9:M9">
    <cfRule type="colorScale" priority="3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0:M10">
    <cfRule type="colorScale" priority="3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2:M12">
    <cfRule type="colorScale" priority="3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46:M157">
    <cfRule type="colorScale" priority="4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N209:N214 L219:L230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14:P214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09:O21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14:P214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09:P214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1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09:Q212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PSUBANK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2024-03-26T10:43:28Z</dcterms:created>
  <dcterms:modified xsi:type="dcterms:W3CDTF">2024-03-26T10:43:40Z</dcterms:modified>
</cp:coreProperties>
</file>