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i\Desktop\Documents\RBI\"/>
    </mc:Choice>
  </mc:AlternateContent>
  <xr:revisionPtr revIDLastSave="0" documentId="13_ncr:1_{B28BE503-F9D4-478F-9513-F1F580BACAB1}" xr6:coauthVersionLast="47" xr6:coauthVersionMax="47" xr10:uidLastSave="{00000000-0000-0000-0000-000000000000}"/>
  <bookViews>
    <workbookView xWindow="-108" yWindow="-108" windowWidth="23256" windowHeight="12456" xr2:uid="{61D9DB0A-0121-4F28-A164-2ACD07B137F8}"/>
  </bookViews>
  <sheets>
    <sheet name="BANKING DATA" sheetId="1" r:id="rId1"/>
  </sheets>
  <definedNames>
    <definedName name="_xlnm._FilterDatabase" localSheetId="0" hidden="1">'BANKING DATA'!$B$43:$O$43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9" i="1" l="1"/>
  <c r="O139" i="1"/>
  <c r="N139" i="1"/>
  <c r="M139" i="1"/>
  <c r="L139" i="1"/>
  <c r="K139" i="1"/>
  <c r="J139" i="1"/>
  <c r="I139" i="1"/>
  <c r="F139" i="1"/>
  <c r="I136" i="1"/>
  <c r="F136" i="1"/>
  <c r="I135" i="1"/>
  <c r="I134" i="1"/>
  <c r="F134" i="1"/>
  <c r="I133" i="1"/>
  <c r="F133" i="1"/>
  <c r="I132" i="1"/>
  <c r="I131" i="1"/>
  <c r="I130" i="1"/>
  <c r="I129" i="1"/>
  <c r="I128" i="1"/>
  <c r="I127" i="1"/>
  <c r="F127" i="1"/>
  <c r="I126" i="1"/>
  <c r="F126" i="1"/>
  <c r="I125" i="1"/>
  <c r="F125" i="1"/>
  <c r="P120" i="1"/>
  <c r="O120" i="1"/>
  <c r="N120" i="1"/>
  <c r="M120" i="1"/>
  <c r="L120" i="1"/>
  <c r="K120" i="1"/>
  <c r="J120" i="1"/>
  <c r="I120" i="1"/>
  <c r="F120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I98" i="1"/>
  <c r="F98" i="1"/>
  <c r="I97" i="1"/>
  <c r="F97" i="1"/>
  <c r="I96" i="1"/>
  <c r="F96" i="1"/>
  <c r="I95" i="1"/>
  <c r="F95" i="1"/>
  <c r="I94" i="1"/>
  <c r="F94" i="1"/>
  <c r="I93" i="1"/>
  <c r="F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I73" i="1"/>
  <c r="F73" i="1"/>
  <c r="P67" i="1"/>
  <c r="O67" i="1"/>
  <c r="N67" i="1"/>
  <c r="M67" i="1"/>
  <c r="L67" i="1"/>
  <c r="K67" i="1"/>
  <c r="J67" i="1"/>
  <c r="I67" i="1"/>
  <c r="F67" i="1"/>
  <c r="I64" i="1"/>
  <c r="F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P36" i="1"/>
  <c r="O36" i="1"/>
  <c r="N36" i="1"/>
  <c r="M36" i="1"/>
  <c r="L36" i="1"/>
  <c r="K36" i="1"/>
  <c r="J36" i="1"/>
  <c r="I36" i="1"/>
  <c r="F3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Q9" i="1"/>
  <c r="P9" i="1"/>
  <c r="O9" i="1"/>
  <c r="N9" i="1"/>
  <c r="L9" i="1"/>
  <c r="J9" i="1"/>
  <c r="G9" i="1"/>
  <c r="F9" i="1"/>
  <c r="B9" i="1"/>
  <c r="J7" i="1"/>
  <c r="F7" i="1"/>
  <c r="J6" i="1"/>
  <c r="F6" i="1"/>
  <c r="J5" i="1"/>
  <c r="F5" i="1"/>
  <c r="J4" i="1"/>
  <c r="F4" i="1"/>
</calcChain>
</file>

<file path=xl/sharedStrings.xml><?xml version="1.0" encoding="utf-8"?>
<sst xmlns="http://schemas.openxmlformats.org/spreadsheetml/2006/main" count="284" uniqueCount="125">
  <si>
    <t>FY_2018</t>
  </si>
  <si>
    <t>FY_2023</t>
  </si>
  <si>
    <t>BANKS_FY18</t>
  </si>
  <si>
    <t>ALL SCHEDULED BANKS</t>
  </si>
  <si>
    <t xml:space="preserve"> Advances</t>
  </si>
  <si>
    <t>GROWTH</t>
  </si>
  <si>
    <t>BANKS_FY23</t>
  </si>
  <si>
    <t>INCOME</t>
  </si>
  <si>
    <t>Net Profit</t>
  </si>
  <si>
    <t>MARGIN%</t>
  </si>
  <si>
    <t>NPA%_18</t>
  </si>
  <si>
    <t>NPA%_20</t>
  </si>
  <si>
    <t>NPA%_23</t>
  </si>
  <si>
    <t>Credit - Deposit Ratio</t>
  </si>
  <si>
    <t>Return on assets</t>
  </si>
  <si>
    <t>Return on equity</t>
  </si>
  <si>
    <t>MARKETCAP</t>
  </si>
  <si>
    <t>PUBLIC SECTOR BANKS</t>
  </si>
  <si>
    <t>PRIVATE SECTOR BANKS</t>
  </si>
  <si>
    <t>FOREIGN BANKS</t>
  </si>
  <si>
    <t>SMALL FINANCE BANKS</t>
  </si>
  <si>
    <t>ALL SCHEDULED COMMERCIAL BANKS</t>
  </si>
  <si>
    <t>FY_2020</t>
  </si>
  <si>
    <t>BANKS</t>
  </si>
  <si>
    <t>STATE BANK OF INDIA</t>
  </si>
  <si>
    <t>BANK OF BARODA</t>
  </si>
  <si>
    <t>PUNJAB NATIONAL BANK</t>
  </si>
  <si>
    <t>CANARA BANK</t>
  </si>
  <si>
    <t>UNION BANK OF INDIA</t>
  </si>
  <si>
    <t>BANK OF INDIA</t>
  </si>
  <si>
    <t>INDIAN BANK</t>
  </si>
  <si>
    <t>CENTRAL BANK OF INDIA</t>
  </si>
  <si>
    <t>INDIAN OVERSEAS BANK</t>
  </si>
  <si>
    <t>BANK OF MAHARASHTRA</t>
  </si>
  <si>
    <t>UCO BANK</t>
  </si>
  <si>
    <t>PUNJAB AND SIND BANK</t>
  </si>
  <si>
    <t>ALLAHABAD BANK</t>
  </si>
  <si>
    <t>ANDHRA BANK</t>
  </si>
  <si>
    <t>CORPORATION BANK</t>
  </si>
  <si>
    <t>DENA BANK</t>
  </si>
  <si>
    <t>IDBI BANK LIMITED</t>
  </si>
  <si>
    <t>ORIENTAL BANK OF COMMERCE</t>
  </si>
  <si>
    <t>SYNDICATE BANK</t>
  </si>
  <si>
    <t>UNITED BANK OF INDIA</t>
  </si>
  <si>
    <t>VIJAYA BANK</t>
  </si>
  <si>
    <t>HDFC BANK LTD.</t>
  </si>
  <si>
    <t>ICICI BANK LIMITED</t>
  </si>
  <si>
    <t>AXIS BANK LIMITED</t>
  </si>
  <si>
    <t>KOTAK MAHINDRA BANK LTD.</t>
  </si>
  <si>
    <t>INDUSIND BANK LTD</t>
  </si>
  <si>
    <t>YES BANK LTD.</t>
  </si>
  <si>
    <t>FEDERAL BANK LTD</t>
  </si>
  <si>
    <t>IDFC BANK LIMITED</t>
  </si>
  <si>
    <t>BANDHAN BANK LIMITED</t>
  </si>
  <si>
    <t>JAMMU &amp; KASHMIR BANK LTD</t>
  </si>
  <si>
    <t>RBL BANK LIMITED</t>
  </si>
  <si>
    <t>SOUTH INDIAN BANK LTD</t>
  </si>
  <si>
    <t>KARUR VYSYA BANK LTD</t>
  </si>
  <si>
    <t>KARNATAKA BANK LTD</t>
  </si>
  <si>
    <t>CITY UNION BANK LIMITED</t>
  </si>
  <si>
    <t>TAMILNAD MERCANTILE BANK LTD</t>
  </si>
  <si>
    <t>DCB BANK LIMITED</t>
  </si>
  <si>
    <t>CATHOLIC SYRIAN BANK LTD</t>
  </si>
  <si>
    <t xml:space="preserve">DHANLAXMI BANK </t>
  </si>
  <si>
    <t>NAINITAL BANK LTD</t>
  </si>
  <si>
    <t>LAKSHMI VILAS BANK LTD</t>
  </si>
  <si>
    <t>AB BANK LIMITED</t>
  </si>
  <si>
    <t>-</t>
  </si>
  <si>
    <t>ABU DHABI COMMERCIAL BANK PJSC</t>
  </si>
  <si>
    <t>AMERICAN EXPRESS BANKING CORP.</t>
  </si>
  <si>
    <t>AUSTRALIA AND NEW ZEALAND BANKING GROUP LIMITED</t>
  </si>
  <si>
    <t>BANK OF AMERICA , NATIONAL ASSOCIATION</t>
  </si>
  <si>
    <t>BANK OF BAHRAIN &amp; KUWAIT B.S.C.</t>
  </si>
  <si>
    <t>BANK OF CEYLON</t>
  </si>
  <si>
    <t>BANK OF NOVA SCOTIA</t>
  </si>
  <si>
    <t>BARCLAYS BANK PLC</t>
  </si>
  <si>
    <t>BNP PARIBAS</t>
  </si>
  <si>
    <t>CITIBANK N.A</t>
  </si>
  <si>
    <t>COOPERATIEVE RABOBANK U.A.</t>
  </si>
  <si>
    <t>CREDIT AGRICOLE CORPORATE AND INVESTMENT BANK</t>
  </si>
  <si>
    <t>CREDIT SUISSE AG</t>
  </si>
  <si>
    <t>CTBC BANK CO., LTD.</t>
  </si>
  <si>
    <t>DBS BANK INDIA LTD.</t>
  </si>
  <si>
    <t>DEUTSCHE BANK AG</t>
  </si>
  <si>
    <t>DOHA BANK Q.P.S.C</t>
  </si>
  <si>
    <t>EMIRATES NBD BANK (P.J.S.C.)</t>
  </si>
  <si>
    <t>FIRST ABU DHABI BANK PJSC</t>
  </si>
  <si>
    <t>FIRSTRAND BANK LTD</t>
  </si>
  <si>
    <t>HONGKONG AND SHANGHAI BANKING CORPN.LTD.</t>
  </si>
  <si>
    <t>INDUSTRIAL AND COMMERCIAL BANK OF CHINA</t>
  </si>
  <si>
    <t>INDUSTRIAL BANK OF KOREA</t>
  </si>
  <si>
    <t>JPMORGAN CHASE BANK NATIONAL ASSOCIATION</t>
  </si>
  <si>
    <t>JSC VTB BANK</t>
  </si>
  <si>
    <t>KEB HANA BANK</t>
  </si>
  <si>
    <t>KRUNG THAI BANK PUBLIC COMPANY LIMITED</t>
  </si>
  <si>
    <t>MASHREQ BANK PSC</t>
  </si>
  <si>
    <t>MIZUHO BANK LTD</t>
  </si>
  <si>
    <t>MUFG BANK LTD</t>
  </si>
  <si>
    <t>NATIONAL AUSTRALIA BANK</t>
  </si>
  <si>
    <t>PT BANK MAYBANK INDONESIA TBK</t>
  </si>
  <si>
    <t>QATAR NATIONAL BANK (Q.P.S.C.)</t>
  </si>
  <si>
    <t>SBERBANK</t>
  </si>
  <si>
    <t>SBM BANK (INDIA) LTD.</t>
  </si>
  <si>
    <t>SHINHAN BANK</t>
  </si>
  <si>
    <t>SOCIETE GENERALE</t>
  </si>
  <si>
    <t>SONALI BANK</t>
  </si>
  <si>
    <t>STANDARD CHARTERED BANK</t>
  </si>
  <si>
    <t>SUMITOMO MITSUI BANKING CORPORATION</t>
  </si>
  <si>
    <t>THE ROYAL BANK OF SCOTLAND N.V.</t>
  </si>
  <si>
    <t>UNITED OVERSEAS BANK LTD</t>
  </si>
  <si>
    <t>WESTPAC BANKING CORPORATION</t>
  </si>
  <si>
    <t>WOORI BANK</t>
  </si>
  <si>
    <t>AU SMALL FINANCE BANK LIMITED</t>
  </si>
  <si>
    <t>CAPITAL SMALL FINANCE BANK LIMITED</t>
  </si>
  <si>
    <t>EQUITAS SMALL FINANCE BANK LIMITED</t>
  </si>
  <si>
    <t>ESAF SMALL FINANCE BANK LIMITED</t>
  </si>
  <si>
    <t>FINCARE SMALL FINANCE BANK LIMITED</t>
  </si>
  <si>
    <t>JANA SMALL FINANCE BANK LIMITED</t>
  </si>
  <si>
    <t>NORTH EAST SMALL FINANCE BANK LIMITED</t>
  </si>
  <si>
    <t>SHIVALIK SMALL FINANCE BANK LIMITED</t>
  </si>
  <si>
    <t>SURYODAY SMALL FINANCE BANK LIMITED</t>
  </si>
  <si>
    <t>UJJIVAN SMALL FINANCE BANK LIMITED</t>
  </si>
  <si>
    <t>Unity Small Finance Bank Limited</t>
  </si>
  <si>
    <t>UTKARSH SMALL FINANCE BANK LIMITED</t>
  </si>
  <si>
    <t>www.profitfromit.in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</si>
</sst>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#,#0#;\-#,#0#"/>
    <numFmt numFmtId="165" formatCode="#,#0#;\-#,#0#;0"/>
    <numFmt numFmtId="166" formatCode="0.0%"/>
    <numFmt numFmtId="167" formatCode="_ * #,##0.0_ ;_ * \-#,##0.0_ ;_ * &quot;-&quot;??_ ;_ @_ "/>
    <numFmt numFmtId="168" formatCode="0.0"/>
    <numFmt numFmtId="169" formatCode="#,#0#.00;\-#,#0#.00"/>
    <numFmt numFmtId="170" formatCode="#,##0.0"/>
  </numFmts>
  <fonts count="15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FFFFFF"/>
      <name val="Arial"/>
    </font>
    <font>
      <sz val="9"/>
      <color rgb="FF333333"/>
      <name val="Arial"/>
    </font>
    <font>
      <b/>
      <sz val="9"/>
      <color rgb="FF333333"/>
      <name val="Arial"/>
    </font>
    <font>
      <i/>
      <u/>
      <sz val="10"/>
      <color rgb="FF000000"/>
      <name val="Arial"/>
      <family val="2"/>
    </font>
    <font>
      <i/>
      <u/>
      <sz val="9"/>
      <color rgb="FF333333"/>
      <name val="Arial"/>
      <family val="2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</font>
    <font>
      <u/>
      <sz val="10"/>
      <color theme="10"/>
      <name val="Arial"/>
    </font>
    <font>
      <u/>
      <sz val="36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7EBFF"/>
        <bgColor rgb="FFFFFFFF"/>
      </patternFill>
    </fill>
    <fill>
      <patternFill patternType="solid">
        <fgColor rgb="FF488AC7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7EAFF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71">
    <xf numFmtId="0" fontId="0" fillId="0" borderId="0" xfId="0"/>
    <xf numFmtId="164" fontId="2" fillId="2" borderId="1" xfId="0" applyNumberFormat="1" applyFont="1" applyFill="1" applyBorder="1" applyAlignment="1">
      <alignment horizontal="right"/>
    </xf>
    <xf numFmtId="0" fontId="0" fillId="0" borderId="1" xfId="0" applyBorder="1"/>
    <xf numFmtId="164" fontId="3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/>
    </xf>
    <xf numFmtId="165" fontId="5" fillId="2" borderId="1" xfId="0" applyNumberFormat="1" applyFont="1" applyFill="1" applyBorder="1" applyAlignment="1">
      <alignment horizontal="right"/>
    </xf>
    <xf numFmtId="166" fontId="0" fillId="0" borderId="1" xfId="2" applyNumberFormat="1" applyFont="1" applyBorder="1"/>
    <xf numFmtId="3" fontId="6" fillId="4" borderId="1" xfId="0" applyNumberFormat="1" applyFont="1" applyFill="1" applyBorder="1" applyAlignment="1">
      <alignment horizontal="right"/>
    </xf>
    <xf numFmtId="9" fontId="0" fillId="0" borderId="1" xfId="2" applyFont="1" applyBorder="1"/>
    <xf numFmtId="167" fontId="0" fillId="0" borderId="1" xfId="1" applyNumberFormat="1" applyFont="1" applyBorder="1"/>
    <xf numFmtId="168" fontId="0" fillId="0" borderId="1" xfId="0" applyNumberFormat="1" applyBorder="1"/>
    <xf numFmtId="165" fontId="2" fillId="2" borderId="1" xfId="0" applyNumberFormat="1" applyFont="1" applyFill="1" applyBorder="1" applyAlignment="1">
      <alignment horizontal="right"/>
    </xf>
    <xf numFmtId="164" fontId="0" fillId="0" borderId="1" xfId="0" applyNumberFormat="1" applyBorder="1"/>
    <xf numFmtId="0" fontId="7" fillId="0" borderId="1" xfId="0" applyFont="1" applyBorder="1"/>
    <xf numFmtId="49" fontId="8" fillId="4" borderId="1" xfId="0" applyNumberFormat="1" applyFont="1" applyFill="1" applyBorder="1" applyAlignment="1">
      <alignment horizontal="left" wrapText="1"/>
    </xf>
    <xf numFmtId="164" fontId="8" fillId="4" borderId="1" xfId="0" applyNumberFormat="1" applyFont="1" applyFill="1" applyBorder="1" applyAlignment="1">
      <alignment horizontal="right"/>
    </xf>
    <xf numFmtId="165" fontId="8" fillId="4" borderId="1" xfId="0" applyNumberFormat="1" applyFont="1" applyFill="1" applyBorder="1" applyAlignment="1">
      <alignment horizontal="right"/>
    </xf>
    <xf numFmtId="166" fontId="7" fillId="0" borderId="1" xfId="2" applyNumberFormat="1" applyFont="1" applyBorder="1"/>
    <xf numFmtId="3" fontId="8" fillId="4" borderId="1" xfId="0" applyNumberFormat="1" applyFont="1" applyFill="1" applyBorder="1" applyAlignment="1">
      <alignment horizontal="right"/>
    </xf>
    <xf numFmtId="9" fontId="7" fillId="0" borderId="1" xfId="2" applyFont="1" applyBorder="1"/>
    <xf numFmtId="167" fontId="7" fillId="0" borderId="1" xfId="0" applyNumberFormat="1" applyFont="1" applyBorder="1"/>
    <xf numFmtId="49" fontId="2" fillId="4" borderId="0" xfId="0" applyNumberFormat="1" applyFont="1" applyFill="1" applyAlignment="1">
      <alignment horizontal="left" wrapText="1"/>
    </xf>
    <xf numFmtId="169" fontId="2" fillId="4" borderId="0" xfId="0" applyNumberFormat="1" applyFont="1" applyFill="1" applyAlignment="1">
      <alignment horizontal="right"/>
    </xf>
    <xf numFmtId="0" fontId="9" fillId="0" borderId="1" xfId="0" applyFont="1" applyBorder="1"/>
    <xf numFmtId="49" fontId="10" fillId="2" borderId="1" xfId="0" applyNumberFormat="1" applyFont="1" applyFill="1" applyBorder="1" applyAlignment="1">
      <alignment horizontal="left"/>
    </xf>
    <xf numFmtId="164" fontId="2" fillId="4" borderId="1" xfId="0" applyNumberFormat="1" applyFont="1" applyFill="1" applyBorder="1" applyAlignment="1">
      <alignment horizontal="right"/>
    </xf>
    <xf numFmtId="165" fontId="5" fillId="4" borderId="1" xfId="0" applyNumberFormat="1" applyFont="1" applyFill="1" applyBorder="1" applyAlignment="1">
      <alignment horizontal="right"/>
    </xf>
    <xf numFmtId="3" fontId="5" fillId="4" borderId="1" xfId="0" applyNumberFormat="1" applyFont="1" applyFill="1" applyBorder="1" applyAlignment="1">
      <alignment horizontal="right"/>
    </xf>
    <xf numFmtId="170" fontId="2" fillId="4" borderId="1" xfId="0" applyNumberFormat="1" applyFont="1" applyFill="1" applyBorder="1" applyAlignment="1">
      <alignment horizontal="right"/>
    </xf>
    <xf numFmtId="4" fontId="2" fillId="4" borderId="1" xfId="0" applyNumberFormat="1" applyFont="1" applyFill="1" applyBorder="1" applyAlignment="1">
      <alignment horizontal="right"/>
    </xf>
    <xf numFmtId="4" fontId="5" fillId="4" borderId="1" xfId="0" applyNumberFormat="1" applyFont="1" applyFill="1" applyBorder="1" applyAlignment="1">
      <alignment horizontal="right"/>
    </xf>
    <xf numFmtId="170" fontId="5" fillId="4" borderId="1" xfId="0" applyNumberFormat="1" applyFont="1" applyFill="1" applyBorder="1" applyAlignment="1">
      <alignment horizontal="right"/>
    </xf>
    <xf numFmtId="3" fontId="5" fillId="5" borderId="1" xfId="0" applyNumberFormat="1" applyFont="1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4" fontId="2" fillId="2" borderId="1" xfId="0" applyNumberFormat="1" applyFont="1" applyFill="1" applyBorder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170" fontId="5" fillId="2" borderId="1" xfId="0" applyNumberFormat="1" applyFont="1" applyFill="1" applyBorder="1" applyAlignment="1">
      <alignment horizontal="right"/>
    </xf>
    <xf numFmtId="170" fontId="2" fillId="2" borderId="1" xfId="0" applyNumberFormat="1" applyFont="1" applyFill="1" applyBorder="1" applyAlignment="1">
      <alignment horizontal="right"/>
    </xf>
    <xf numFmtId="170" fontId="0" fillId="0" borderId="1" xfId="0" applyNumberFormat="1" applyBorder="1"/>
    <xf numFmtId="9" fontId="0" fillId="0" borderId="0" xfId="2" applyFont="1"/>
    <xf numFmtId="170" fontId="0" fillId="0" borderId="0" xfId="0" applyNumberFormat="1"/>
    <xf numFmtId="49" fontId="2" fillId="2" borderId="2" xfId="0" applyNumberFormat="1" applyFont="1" applyFill="1" applyBorder="1" applyAlignment="1">
      <alignment horizontal="left"/>
    </xf>
    <xf numFmtId="164" fontId="2" fillId="2" borderId="3" xfId="0" applyNumberFormat="1" applyFont="1" applyFill="1" applyBorder="1" applyAlignment="1">
      <alignment horizontal="right"/>
    </xf>
    <xf numFmtId="165" fontId="5" fillId="2" borderId="3" xfId="0" applyNumberFormat="1" applyFont="1" applyFill="1" applyBorder="1" applyAlignment="1">
      <alignment horizontal="right"/>
    </xf>
    <xf numFmtId="166" fontId="0" fillId="0" borderId="0" xfId="2" applyNumberFormat="1" applyFont="1"/>
    <xf numFmtId="3" fontId="6" fillId="4" borderId="4" xfId="0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/>
    </xf>
    <xf numFmtId="49" fontId="2" fillId="2" borderId="5" xfId="0" applyNumberFormat="1" applyFont="1" applyFill="1" applyBorder="1" applyAlignment="1">
      <alignment horizontal="left"/>
    </xf>
    <xf numFmtId="164" fontId="2" fillId="2" borderId="6" xfId="0" applyNumberFormat="1" applyFont="1" applyFill="1" applyBorder="1" applyAlignment="1">
      <alignment horizontal="right"/>
    </xf>
    <xf numFmtId="164" fontId="2" fillId="2" borderId="7" xfId="0" applyNumberFormat="1" applyFont="1" applyFill="1" applyBorder="1" applyAlignment="1">
      <alignment horizontal="right"/>
    </xf>
    <xf numFmtId="0" fontId="0" fillId="0" borderId="7" xfId="0" applyBorder="1"/>
    <xf numFmtId="4" fontId="2" fillId="4" borderId="8" xfId="0" applyNumberFormat="1" applyFont="1" applyFill="1" applyBorder="1" applyAlignment="1">
      <alignment horizontal="right"/>
    </xf>
    <xf numFmtId="165" fontId="2" fillId="4" borderId="1" xfId="0" applyNumberFormat="1" applyFont="1" applyFill="1" applyBorder="1" applyAlignment="1">
      <alignment horizontal="right"/>
    </xf>
    <xf numFmtId="4" fontId="2" fillId="2" borderId="8" xfId="0" applyNumberFormat="1" applyFont="1" applyFill="1" applyBorder="1" applyAlignment="1">
      <alignment horizontal="right"/>
    </xf>
    <xf numFmtId="0" fontId="9" fillId="0" borderId="0" xfId="0" applyFont="1"/>
    <xf numFmtId="165" fontId="0" fillId="0" borderId="0" xfId="0" applyNumberFormat="1"/>
    <xf numFmtId="165" fontId="2" fillId="2" borderId="3" xfId="0" applyNumberFormat="1" applyFont="1" applyFill="1" applyBorder="1" applyAlignment="1">
      <alignment horizontal="right"/>
    </xf>
    <xf numFmtId="49" fontId="11" fillId="4" borderId="1" xfId="0" applyNumberFormat="1" applyFont="1" applyFill="1" applyBorder="1" applyAlignment="1">
      <alignment horizontal="right"/>
    </xf>
    <xf numFmtId="49" fontId="12" fillId="4" borderId="1" xfId="0" applyNumberFormat="1" applyFont="1" applyFill="1" applyBorder="1" applyAlignment="1">
      <alignment horizontal="right"/>
    </xf>
    <xf numFmtId="49" fontId="11" fillId="2" borderId="1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165" fontId="12" fillId="4" borderId="1" xfId="0" applyNumberFormat="1" applyFont="1" applyFill="1" applyBorder="1" applyAlignment="1">
      <alignment horizontal="right"/>
    </xf>
    <xf numFmtId="165" fontId="12" fillId="2" borderId="1" xfId="0" applyNumberFormat="1" applyFont="1" applyFill="1" applyBorder="1" applyAlignment="1">
      <alignment horizontal="right"/>
    </xf>
    <xf numFmtId="165" fontId="10" fillId="4" borderId="1" xfId="0" applyNumberFormat="1" applyFont="1" applyFill="1" applyBorder="1" applyAlignment="1">
      <alignment horizontal="right"/>
    </xf>
    <xf numFmtId="165" fontId="10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left"/>
    </xf>
    <xf numFmtId="165" fontId="9" fillId="0" borderId="1" xfId="0" applyNumberFormat="1" applyFont="1" applyBorder="1"/>
    <xf numFmtId="49" fontId="14" fillId="2" borderId="0" xfId="3" applyNumberFormat="1" applyFont="1" applyFill="1" applyBorder="1" applyAlignment="1">
      <alignment horizont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ofitfromit.i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779AD-8488-4710-9567-A0862AB3568E}">
  <dimension ref="B2:U145"/>
  <sheetViews>
    <sheetView showGridLines="0" tabSelected="1" zoomScale="110" zoomScaleNormal="110" workbookViewId="0">
      <selection activeCell="A2" sqref="A2"/>
    </sheetView>
  </sheetViews>
  <sheetFormatPr defaultRowHeight="13.2" x14ac:dyDescent="0.25"/>
  <cols>
    <col min="3" max="3" width="26.44140625" customWidth="1"/>
    <col min="4" max="4" width="10.109375" bestFit="1" customWidth="1"/>
    <col min="5" max="5" width="11" customWidth="1"/>
    <col min="8" max="8" width="10.6640625" customWidth="1"/>
    <col min="18" max="18" width="8.44140625" bestFit="1" customWidth="1"/>
    <col min="19" max="19" width="21.88671875" bestFit="1" customWidth="1"/>
    <col min="20" max="20" width="8.44140625" bestFit="1" customWidth="1"/>
  </cols>
  <sheetData>
    <row r="2" spans="2:17" x14ac:dyDescent="0.25">
      <c r="B2" s="1" t="s">
        <v>0</v>
      </c>
      <c r="C2" s="2"/>
      <c r="D2" s="1" t="s">
        <v>0</v>
      </c>
      <c r="E2" s="1" t="s">
        <v>1</v>
      </c>
      <c r="F2" s="2"/>
      <c r="G2" s="1" t="s">
        <v>1</v>
      </c>
      <c r="H2" s="2"/>
      <c r="I2" s="2"/>
      <c r="J2" s="2"/>
      <c r="K2" s="2"/>
      <c r="L2" s="2"/>
      <c r="M2" s="2"/>
      <c r="N2" s="2"/>
      <c r="O2" s="2"/>
    </row>
    <row r="3" spans="2:17" ht="36" x14ac:dyDescent="0.25">
      <c r="B3" s="3" t="s">
        <v>2</v>
      </c>
      <c r="C3" s="3" t="s">
        <v>3</v>
      </c>
      <c r="D3" s="4" t="s">
        <v>4</v>
      </c>
      <c r="E3" s="4" t="s">
        <v>4</v>
      </c>
      <c r="F3" s="3" t="s">
        <v>5</v>
      </c>
      <c r="G3" s="3" t="s">
        <v>6</v>
      </c>
      <c r="H3" s="5" t="s">
        <v>7</v>
      </c>
      <c r="I3" s="5" t="s">
        <v>8</v>
      </c>
      <c r="J3" s="5" t="s">
        <v>9</v>
      </c>
      <c r="K3" s="6" t="s">
        <v>10</v>
      </c>
      <c r="L3" s="6" t="s">
        <v>11</v>
      </c>
      <c r="M3" s="6" t="s">
        <v>12</v>
      </c>
      <c r="N3" s="5" t="s">
        <v>13</v>
      </c>
      <c r="O3" s="5" t="s">
        <v>14</v>
      </c>
      <c r="P3" s="5" t="s">
        <v>15</v>
      </c>
      <c r="Q3" s="5" t="s">
        <v>16</v>
      </c>
    </row>
    <row r="4" spans="2:17" x14ac:dyDescent="0.25">
      <c r="B4" s="2">
        <v>21</v>
      </c>
      <c r="C4" s="7" t="s">
        <v>17</v>
      </c>
      <c r="D4" s="1">
        <v>5697349.7121000001</v>
      </c>
      <c r="E4" s="8">
        <v>8283763.0861280002</v>
      </c>
      <c r="F4" s="9">
        <f>(E4/D4)^(1/5)-1</f>
        <v>7.7732447261077642E-2</v>
      </c>
      <c r="G4" s="2">
        <v>12</v>
      </c>
      <c r="H4" s="10">
        <v>971421.1139</v>
      </c>
      <c r="I4" s="10">
        <v>104649.35097</v>
      </c>
      <c r="J4" s="11">
        <f>I4/H4</f>
        <v>0.10772810007171905</v>
      </c>
      <c r="K4" s="12">
        <v>8.35</v>
      </c>
      <c r="L4">
        <v>5.0999999999999996</v>
      </c>
      <c r="M4" s="12">
        <v>1.7</v>
      </c>
      <c r="N4" s="13">
        <v>70.25</v>
      </c>
      <c r="O4" s="2">
        <v>0.8</v>
      </c>
      <c r="P4" s="2">
        <v>10.199999999999999</v>
      </c>
      <c r="Q4" s="2">
        <v>1310743</v>
      </c>
    </row>
    <row r="5" spans="2:17" x14ac:dyDescent="0.25">
      <c r="B5" s="2">
        <v>21</v>
      </c>
      <c r="C5" s="7" t="s">
        <v>18</v>
      </c>
      <c r="D5" s="1">
        <v>2662753.0665620002</v>
      </c>
      <c r="E5" s="8">
        <v>5366675.2868760005</v>
      </c>
      <c r="F5" s="9">
        <f t="shared" ref="F5:F9" si="0">(E5/D5)^(1/5)-1</f>
        <v>0.15046890519219835</v>
      </c>
      <c r="G5" s="2">
        <v>21</v>
      </c>
      <c r="H5" s="10">
        <v>690556.997859</v>
      </c>
      <c r="I5" s="10">
        <v>124135.607045</v>
      </c>
      <c r="J5" s="11">
        <f>I5/H5</f>
        <v>0.17976156556210351</v>
      </c>
      <c r="K5" s="12">
        <v>1.93</v>
      </c>
      <c r="L5">
        <v>1.9</v>
      </c>
      <c r="M5" s="12">
        <v>0.86</v>
      </c>
      <c r="N5" s="13">
        <v>82.7</v>
      </c>
      <c r="O5" s="2">
        <v>1.2</v>
      </c>
      <c r="P5" s="2">
        <v>13.5</v>
      </c>
      <c r="Q5" s="2">
        <v>3174942</v>
      </c>
    </row>
    <row r="6" spans="2:17" x14ac:dyDescent="0.25">
      <c r="B6" s="2">
        <v>45</v>
      </c>
      <c r="C6" s="7" t="s">
        <v>19</v>
      </c>
      <c r="D6" s="14">
        <v>351015.72100000002</v>
      </c>
      <c r="E6" s="8">
        <v>491029.37175599998</v>
      </c>
      <c r="F6" s="9">
        <f t="shared" si="0"/>
        <v>6.9439401054201877E-2</v>
      </c>
      <c r="G6" s="2">
        <v>44</v>
      </c>
      <c r="H6" s="10">
        <v>108268.45200200001</v>
      </c>
      <c r="I6" s="10">
        <v>30145.167127000001</v>
      </c>
      <c r="J6" s="11">
        <f>I6/H6</f>
        <v>0.27842983407985866</v>
      </c>
      <c r="K6" s="2">
        <v>0.8</v>
      </c>
      <c r="L6">
        <v>1.3</v>
      </c>
      <c r="M6" s="2">
        <v>0.6</v>
      </c>
      <c r="N6" s="13">
        <v>74.900000000000006</v>
      </c>
      <c r="O6" s="2">
        <v>0.9</v>
      </c>
      <c r="P6" s="2">
        <v>3.6</v>
      </c>
      <c r="Q6" s="2"/>
    </row>
    <row r="7" spans="2:17" x14ac:dyDescent="0.25">
      <c r="B7" s="2">
        <v>6</v>
      </c>
      <c r="C7" s="7" t="s">
        <v>20</v>
      </c>
      <c r="D7" s="1">
        <v>34878.991600000001</v>
      </c>
      <c r="E7" s="8">
        <v>163963.05692900001</v>
      </c>
      <c r="F7" s="9">
        <f t="shared" si="0"/>
        <v>0.3628134693616718</v>
      </c>
      <c r="G7" s="2">
        <v>12</v>
      </c>
      <c r="H7" s="10">
        <v>33805.952891000001</v>
      </c>
      <c r="I7" s="10">
        <v>4162.3202950000004</v>
      </c>
      <c r="J7" s="11">
        <f>I7/H7</f>
        <v>0.123123886151664</v>
      </c>
      <c r="K7" s="2">
        <v>1.2</v>
      </c>
      <c r="L7">
        <v>0.7</v>
      </c>
      <c r="M7" s="2">
        <v>1.2</v>
      </c>
      <c r="N7" s="13">
        <v>95.13</v>
      </c>
      <c r="O7" s="2">
        <v>1.2</v>
      </c>
      <c r="P7" s="2">
        <v>13.8</v>
      </c>
      <c r="Q7" s="2">
        <v>87979</v>
      </c>
    </row>
    <row r="8" spans="2:17" x14ac:dyDescent="0.25">
      <c r="B8" s="2"/>
      <c r="C8" s="2"/>
      <c r="D8" s="15"/>
      <c r="E8" s="2"/>
      <c r="F8" s="2"/>
      <c r="G8" s="2"/>
      <c r="H8" s="2"/>
      <c r="I8" s="2"/>
      <c r="J8" s="2"/>
      <c r="K8" s="2"/>
      <c r="M8" s="2"/>
      <c r="N8" s="2"/>
      <c r="O8" s="2"/>
      <c r="P8" s="2"/>
      <c r="Q8" s="2"/>
    </row>
    <row r="9" spans="2:17" ht="23.4" x14ac:dyDescent="0.25">
      <c r="B9" s="16">
        <f>SUM(B4:B7)</f>
        <v>93</v>
      </c>
      <c r="C9" s="17" t="s">
        <v>21</v>
      </c>
      <c r="D9" s="18">
        <v>8745997.4912620001</v>
      </c>
      <c r="E9" s="19">
        <v>14305430.928289</v>
      </c>
      <c r="F9" s="20">
        <f t="shared" si="0"/>
        <v>0.10341356637164489</v>
      </c>
      <c r="G9" s="16">
        <f>SUM(G4:G7)</f>
        <v>89</v>
      </c>
      <c r="H9" s="21">
        <v>1810017.9001519999</v>
      </c>
      <c r="I9" s="21">
        <v>263213.872737</v>
      </c>
      <c r="J9" s="22">
        <f>I9/H9</f>
        <v>0.1454205909869157</v>
      </c>
      <c r="K9" s="23">
        <v>5.5</v>
      </c>
      <c r="L9" s="23">
        <f>AVERAGE(L4:L7)</f>
        <v>2.25</v>
      </c>
      <c r="M9" s="23">
        <v>0.8</v>
      </c>
      <c r="N9" s="23">
        <f>AVERAGE(N4:N7)</f>
        <v>80.745000000000005</v>
      </c>
      <c r="O9" s="23">
        <f>AVERAGE(O4:O7)</f>
        <v>1.0249999999999999</v>
      </c>
      <c r="P9" s="23">
        <f>AVERAGE(P4:P7)</f>
        <v>10.275</v>
      </c>
      <c r="Q9" s="2">
        <f>SUM(Q4:Q7)</f>
        <v>4573664</v>
      </c>
    </row>
    <row r="10" spans="2:17" x14ac:dyDescent="0.25">
      <c r="C10" s="24"/>
      <c r="D10" s="25"/>
    </row>
    <row r="12" spans="2:17" x14ac:dyDescent="0.25">
      <c r="B12" s="2"/>
      <c r="C12" s="7"/>
      <c r="D12" s="1" t="s">
        <v>0</v>
      </c>
      <c r="E12" s="1" t="s">
        <v>1</v>
      </c>
      <c r="F12" s="2"/>
      <c r="G12" s="2"/>
      <c r="H12" s="2"/>
      <c r="I12" s="2"/>
      <c r="J12" s="1" t="s">
        <v>0</v>
      </c>
      <c r="K12" s="1" t="s">
        <v>22</v>
      </c>
      <c r="L12" s="1" t="s">
        <v>1</v>
      </c>
      <c r="M12" s="2"/>
      <c r="N12" s="2"/>
      <c r="O12" s="2"/>
    </row>
    <row r="13" spans="2:17" ht="36" x14ac:dyDescent="0.25">
      <c r="B13" s="26" t="s">
        <v>23</v>
      </c>
      <c r="C13" s="7" t="s">
        <v>17</v>
      </c>
      <c r="D13" s="4" t="s">
        <v>4</v>
      </c>
      <c r="E13" s="4" t="s">
        <v>4</v>
      </c>
      <c r="F13" s="3" t="s">
        <v>5</v>
      </c>
      <c r="G13" s="5" t="s">
        <v>7</v>
      </c>
      <c r="H13" s="5" t="s">
        <v>8</v>
      </c>
      <c r="I13" s="5" t="s">
        <v>9</v>
      </c>
      <c r="J13" s="6" t="s">
        <v>10</v>
      </c>
      <c r="K13" s="6" t="s">
        <v>11</v>
      </c>
      <c r="L13" s="6" t="s">
        <v>12</v>
      </c>
      <c r="M13" s="5" t="s">
        <v>13</v>
      </c>
      <c r="N13" s="5" t="s">
        <v>14</v>
      </c>
      <c r="O13" s="5" t="s">
        <v>15</v>
      </c>
      <c r="P13" s="5" t="s">
        <v>16</v>
      </c>
    </row>
    <row r="14" spans="2:17" x14ac:dyDescent="0.25">
      <c r="B14" s="2">
        <v>1</v>
      </c>
      <c r="C14" s="27" t="s">
        <v>24</v>
      </c>
      <c r="D14" s="28">
        <v>1934880.1891000001</v>
      </c>
      <c r="E14" s="29">
        <v>3199269.2969999998</v>
      </c>
      <c r="F14" s="9">
        <f t="shared" ref="F14:F25" si="1">(E14/D14)^(1/5)-1</f>
        <v>0.10580702354375959</v>
      </c>
      <c r="G14" s="30">
        <v>368718.65779999999</v>
      </c>
      <c r="H14" s="30">
        <v>50232.453600000001</v>
      </c>
      <c r="I14" s="11">
        <f t="shared" ref="I14:I25" si="2">H14/G14</f>
        <v>0.13623518240090535</v>
      </c>
      <c r="J14" s="31">
        <v>5.73</v>
      </c>
      <c r="K14" s="32">
        <v>2.23</v>
      </c>
      <c r="L14" s="33">
        <v>0.67</v>
      </c>
      <c r="M14" s="33">
        <v>72.319845999999998</v>
      </c>
      <c r="N14" s="34">
        <v>0.96</v>
      </c>
      <c r="O14" s="34">
        <v>16.532086</v>
      </c>
      <c r="P14" s="2">
        <v>570416</v>
      </c>
    </row>
    <row r="15" spans="2:17" x14ac:dyDescent="0.25">
      <c r="B15" s="2">
        <v>2</v>
      </c>
      <c r="C15" s="27" t="s">
        <v>25</v>
      </c>
      <c r="D15" s="1">
        <v>427431.83130000002</v>
      </c>
      <c r="E15" s="8">
        <v>940998.26980000001</v>
      </c>
      <c r="F15" s="9">
        <f t="shared" si="1"/>
        <v>0.1709662899969524</v>
      </c>
      <c r="G15" s="35">
        <v>99614.376600000003</v>
      </c>
      <c r="H15" s="36">
        <v>14109.6167</v>
      </c>
      <c r="I15" s="11">
        <f t="shared" si="2"/>
        <v>0.14164237313512434</v>
      </c>
      <c r="J15" s="31">
        <v>5.49</v>
      </c>
      <c r="K15" s="37">
        <v>3.13</v>
      </c>
      <c r="L15" s="38">
        <v>0.89</v>
      </c>
      <c r="M15" s="38">
        <v>78.176275000000004</v>
      </c>
      <c r="N15" s="39">
        <v>1.03</v>
      </c>
      <c r="O15" s="39">
        <v>15.325494000000001</v>
      </c>
      <c r="P15" s="2">
        <v>119226</v>
      </c>
    </row>
    <row r="16" spans="2:17" x14ac:dyDescent="0.25">
      <c r="B16" s="2">
        <v>3</v>
      </c>
      <c r="C16" s="27" t="s">
        <v>26</v>
      </c>
      <c r="D16" s="1">
        <v>433734.72129999998</v>
      </c>
      <c r="E16" s="8">
        <v>830833.98129999998</v>
      </c>
      <c r="F16" s="9">
        <f t="shared" si="1"/>
        <v>0.13882767431197451</v>
      </c>
      <c r="G16" s="35">
        <v>97286.642600000006</v>
      </c>
      <c r="H16" s="36">
        <v>2507.2049000000002</v>
      </c>
      <c r="I16" s="11">
        <f t="shared" si="2"/>
        <v>2.5771316935136995E-2</v>
      </c>
      <c r="J16" s="40">
        <v>11.24</v>
      </c>
      <c r="K16" s="37">
        <v>5.78</v>
      </c>
      <c r="L16" s="38">
        <v>2.72</v>
      </c>
      <c r="M16" s="38">
        <v>64.849976999999996</v>
      </c>
      <c r="N16" s="39">
        <v>0.18</v>
      </c>
      <c r="O16" s="39">
        <v>2.566983</v>
      </c>
      <c r="P16" s="2">
        <v>106784</v>
      </c>
    </row>
    <row r="17" spans="2:21" x14ac:dyDescent="0.25">
      <c r="B17" s="2">
        <v>4</v>
      </c>
      <c r="C17" s="27" t="s">
        <v>27</v>
      </c>
      <c r="D17" s="28">
        <v>381702.98639999999</v>
      </c>
      <c r="E17" s="29">
        <v>830672.55240000004</v>
      </c>
      <c r="F17" s="9">
        <f t="shared" si="1"/>
        <v>0.16826364059229482</v>
      </c>
      <c r="G17" s="30">
        <v>103186.98480000001</v>
      </c>
      <c r="H17" s="30">
        <v>10603.7649</v>
      </c>
      <c r="I17" s="11">
        <f t="shared" si="2"/>
        <v>0.10276261992297307</v>
      </c>
      <c r="J17" s="40">
        <v>7.48</v>
      </c>
      <c r="K17" s="32">
        <v>4.22</v>
      </c>
      <c r="L17" s="33">
        <v>1.73</v>
      </c>
      <c r="M17" s="33">
        <v>70.442626000000004</v>
      </c>
      <c r="N17" s="34">
        <v>0.81</v>
      </c>
      <c r="O17" s="34">
        <v>15.178756999999999</v>
      </c>
      <c r="P17" s="2">
        <v>80520</v>
      </c>
    </row>
    <row r="18" spans="2:21" x14ac:dyDescent="0.25">
      <c r="B18" s="2">
        <v>5</v>
      </c>
      <c r="C18" s="27" t="s">
        <v>28</v>
      </c>
      <c r="D18" s="1">
        <v>288760.58250000002</v>
      </c>
      <c r="E18" s="29">
        <v>761845.45770000003</v>
      </c>
      <c r="F18" s="9">
        <f t="shared" si="1"/>
        <v>0.21413168972174557</v>
      </c>
      <c r="G18" s="30">
        <v>95376.491599999994</v>
      </c>
      <c r="H18" s="30">
        <v>8433.2777000000006</v>
      </c>
      <c r="I18" s="11">
        <f t="shared" si="2"/>
        <v>8.8420925938106132E-2</v>
      </c>
      <c r="J18" s="40">
        <v>8.42</v>
      </c>
      <c r="K18" s="37">
        <v>5.49</v>
      </c>
      <c r="L18" s="33">
        <v>1.7</v>
      </c>
      <c r="M18" s="33">
        <v>68.160895999999994</v>
      </c>
      <c r="N18" s="34">
        <v>0.69</v>
      </c>
      <c r="O18" s="34">
        <v>11.326651</v>
      </c>
      <c r="P18" s="2">
        <v>89691</v>
      </c>
    </row>
    <row r="19" spans="2:21" x14ac:dyDescent="0.25">
      <c r="B19" s="2">
        <v>6</v>
      </c>
      <c r="C19" s="27" t="s">
        <v>29</v>
      </c>
      <c r="D19" s="28">
        <v>341380.18660000002</v>
      </c>
      <c r="E19" s="29">
        <v>485899.63520000002</v>
      </c>
      <c r="F19" s="9">
        <f t="shared" si="1"/>
        <v>7.3153020593360596E-2</v>
      </c>
      <c r="G19" s="30">
        <v>54747.612699999998</v>
      </c>
      <c r="H19" s="30">
        <v>4022.94</v>
      </c>
      <c r="I19" s="11">
        <f t="shared" si="2"/>
        <v>7.3481560228835327E-2</v>
      </c>
      <c r="J19" s="40">
        <v>8.2799999999999994</v>
      </c>
      <c r="K19" s="32">
        <v>3.88</v>
      </c>
      <c r="L19" s="33">
        <v>1.66</v>
      </c>
      <c r="M19" s="33">
        <v>72.567198000000005</v>
      </c>
      <c r="N19" s="34">
        <v>0.49</v>
      </c>
      <c r="O19" s="34">
        <v>7.0514890000000001</v>
      </c>
      <c r="P19" s="2">
        <v>52060</v>
      </c>
    </row>
    <row r="20" spans="2:21" x14ac:dyDescent="0.25">
      <c r="B20" s="2">
        <v>7</v>
      </c>
      <c r="C20" s="27" t="s">
        <v>30</v>
      </c>
      <c r="D20" s="1">
        <v>156568.92850000001</v>
      </c>
      <c r="E20" s="29">
        <v>449296.73369999998</v>
      </c>
      <c r="F20" s="9">
        <f t="shared" si="1"/>
        <v>0.23471162293359438</v>
      </c>
      <c r="G20" s="30">
        <v>52085.275500000003</v>
      </c>
      <c r="H20" s="30">
        <v>5281.7021000000004</v>
      </c>
      <c r="I20" s="11">
        <f t="shared" si="2"/>
        <v>0.10140489897187931</v>
      </c>
      <c r="J20" s="40">
        <v>3.81</v>
      </c>
      <c r="K20" s="37">
        <v>3.13</v>
      </c>
      <c r="L20" s="33">
        <v>0.9</v>
      </c>
      <c r="M20" s="33">
        <v>72.331214000000003</v>
      </c>
      <c r="N20" s="34">
        <v>0.77</v>
      </c>
      <c r="O20" s="34">
        <v>11.521841999999999</v>
      </c>
      <c r="P20" s="2">
        <v>56101</v>
      </c>
    </row>
    <row r="21" spans="2:21" x14ac:dyDescent="0.25">
      <c r="B21" s="2">
        <v>8</v>
      </c>
      <c r="C21" s="27" t="s">
        <v>31</v>
      </c>
      <c r="D21" s="1">
        <v>156542.1771</v>
      </c>
      <c r="E21" s="8">
        <v>202984.30650000001</v>
      </c>
      <c r="F21" s="9">
        <f t="shared" si="1"/>
        <v>5.3334280830397818E-2</v>
      </c>
      <c r="G21" s="35">
        <v>29625.600600000002</v>
      </c>
      <c r="H21" s="36">
        <v>1582.2012</v>
      </c>
      <c r="I21" s="11">
        <f t="shared" si="2"/>
        <v>5.340655270968582E-2</v>
      </c>
      <c r="J21" s="31">
        <v>11.1</v>
      </c>
      <c r="K21" s="37">
        <v>7.63</v>
      </c>
      <c r="L21" s="38">
        <v>1.77</v>
      </c>
      <c r="M21" s="38">
        <v>56.494934999999998</v>
      </c>
      <c r="N21" s="39">
        <v>0.44</v>
      </c>
      <c r="O21" s="39">
        <v>5.5873020000000002</v>
      </c>
      <c r="P21" s="2">
        <v>44317</v>
      </c>
    </row>
    <row r="22" spans="2:21" x14ac:dyDescent="0.25">
      <c r="B22" s="2">
        <v>9</v>
      </c>
      <c r="C22" s="27" t="s">
        <v>32</v>
      </c>
      <c r="D22" s="28">
        <v>132488.8149</v>
      </c>
      <c r="E22" s="8">
        <v>178052.57372799999</v>
      </c>
      <c r="F22" s="9">
        <f t="shared" si="1"/>
        <v>6.0898433322496004E-2</v>
      </c>
      <c r="G22" s="35">
        <v>23509.0743</v>
      </c>
      <c r="H22" s="36">
        <v>2098.7858700000002</v>
      </c>
      <c r="I22" s="11">
        <f t="shared" si="2"/>
        <v>8.9275564116958875E-2</v>
      </c>
      <c r="J22" s="31">
        <v>15.33</v>
      </c>
      <c r="K22" s="32">
        <v>5.44</v>
      </c>
      <c r="L22" s="38">
        <v>1.83</v>
      </c>
      <c r="M22" s="38">
        <v>68.249896000000007</v>
      </c>
      <c r="N22" s="39">
        <v>0.76</v>
      </c>
      <c r="O22" s="39">
        <v>8.6972260000000006</v>
      </c>
      <c r="P22" s="2">
        <v>82263</v>
      </c>
    </row>
    <row r="23" spans="2:21" x14ac:dyDescent="0.25">
      <c r="B23" s="2">
        <v>10</v>
      </c>
      <c r="C23" s="27" t="s">
        <v>33</v>
      </c>
      <c r="D23" s="1">
        <v>85797.277499999997</v>
      </c>
      <c r="E23" s="8">
        <v>171220.67120000001</v>
      </c>
      <c r="F23" s="9">
        <f t="shared" si="1"/>
        <v>0.14819734316729383</v>
      </c>
      <c r="G23" s="35">
        <v>18178.729299999999</v>
      </c>
      <c r="H23" s="36">
        <v>2602.0374000000002</v>
      </c>
      <c r="I23" s="11">
        <f t="shared" si="2"/>
        <v>0.14313637422391234</v>
      </c>
      <c r="J23" s="31">
        <v>11.24</v>
      </c>
      <c r="K23" s="37">
        <v>4.7699999999999996</v>
      </c>
      <c r="L23" s="38">
        <v>0.25</v>
      </c>
      <c r="M23" s="38">
        <v>73.145381</v>
      </c>
      <c r="N23" s="39">
        <v>1.1000000000000001</v>
      </c>
      <c r="O23" s="39">
        <v>17.643841999999999</v>
      </c>
      <c r="P23" s="2">
        <v>32185</v>
      </c>
    </row>
    <row r="24" spans="2:21" x14ac:dyDescent="0.25">
      <c r="B24" s="2">
        <v>11</v>
      </c>
      <c r="C24" s="27" t="s">
        <v>34</v>
      </c>
      <c r="D24" s="28">
        <v>107470.0212</v>
      </c>
      <c r="E24" s="8">
        <v>155870.17869999999</v>
      </c>
      <c r="F24" s="9">
        <f t="shared" si="1"/>
        <v>7.719701122109468E-2</v>
      </c>
      <c r="G24" s="35">
        <v>20158.9764</v>
      </c>
      <c r="H24" s="36">
        <v>1862.3376000000001</v>
      </c>
      <c r="I24" s="11">
        <f t="shared" si="2"/>
        <v>9.2382547756740277E-2</v>
      </c>
      <c r="J24" s="31">
        <v>13.1</v>
      </c>
      <c r="K24" s="32">
        <v>5.45</v>
      </c>
      <c r="L24" s="38">
        <v>1.29</v>
      </c>
      <c r="M24" s="38">
        <v>62.513672999999997</v>
      </c>
      <c r="N24" s="39">
        <v>0.62</v>
      </c>
      <c r="O24" s="39">
        <v>7.5462439999999997</v>
      </c>
      <c r="P24" s="2">
        <v>47656</v>
      </c>
    </row>
    <row r="25" spans="2:21" x14ac:dyDescent="0.25">
      <c r="B25" s="2">
        <v>12</v>
      </c>
      <c r="C25" s="27" t="s">
        <v>35</v>
      </c>
      <c r="D25" s="28">
        <v>66569.446899999995</v>
      </c>
      <c r="E25" s="29">
        <v>76819.428899999999</v>
      </c>
      <c r="F25" s="9">
        <f t="shared" si="1"/>
        <v>2.9056511625873194E-2</v>
      </c>
      <c r="G25" s="30">
        <v>8932.6916999999994</v>
      </c>
      <c r="H25" s="30">
        <v>1313.029</v>
      </c>
      <c r="I25" s="11">
        <f t="shared" si="2"/>
        <v>0.14699141581254843</v>
      </c>
      <c r="J25" s="31">
        <v>6.93</v>
      </c>
      <c r="K25" s="32">
        <v>8.0299999999999994</v>
      </c>
      <c r="L25" s="33">
        <v>1.84</v>
      </c>
      <c r="M25" s="33">
        <v>70.048862999999997</v>
      </c>
      <c r="N25" s="34">
        <v>0.98</v>
      </c>
      <c r="O25" s="34">
        <v>9.0183359999999997</v>
      </c>
      <c r="P25" s="2">
        <v>29524</v>
      </c>
    </row>
    <row r="26" spans="2:21" x14ac:dyDescent="0.25">
      <c r="B26" s="2">
        <v>13</v>
      </c>
      <c r="C26" s="27" t="s">
        <v>36</v>
      </c>
      <c r="D26" s="1">
        <v>152060.74419999999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2:21" x14ac:dyDescent="0.25">
      <c r="B27" s="2">
        <v>14</v>
      </c>
      <c r="C27" s="27" t="s">
        <v>37</v>
      </c>
      <c r="D27" s="28">
        <v>149064.125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2:21" x14ac:dyDescent="0.25">
      <c r="B28" s="2">
        <v>15</v>
      </c>
      <c r="C28" s="27" t="s">
        <v>38</v>
      </c>
      <c r="D28" s="28">
        <v>119868.8371</v>
      </c>
      <c r="E28" s="2"/>
      <c r="F28" s="2"/>
      <c r="G28" s="2"/>
      <c r="H28" s="2"/>
      <c r="I28" s="2"/>
      <c r="J28" s="41"/>
      <c r="K28" s="2"/>
      <c r="L28" s="2"/>
      <c r="M28" s="41"/>
      <c r="N28" s="41"/>
      <c r="O28" s="2"/>
    </row>
    <row r="29" spans="2:21" x14ac:dyDescent="0.25">
      <c r="B29" s="2">
        <v>16</v>
      </c>
      <c r="C29" s="27" t="s">
        <v>39</v>
      </c>
      <c r="D29" s="1">
        <v>65581.5144</v>
      </c>
      <c r="E29" s="2"/>
      <c r="F29" s="2"/>
      <c r="G29" s="2"/>
      <c r="H29" s="2"/>
      <c r="I29" s="2"/>
      <c r="J29" s="41"/>
      <c r="K29" s="2"/>
      <c r="L29" s="2"/>
      <c r="M29" s="41"/>
      <c r="N29" s="41"/>
      <c r="O29" s="2"/>
      <c r="T29" s="42"/>
      <c r="U29" s="42"/>
    </row>
    <row r="30" spans="2:21" x14ac:dyDescent="0.25">
      <c r="B30" s="2">
        <v>17</v>
      </c>
      <c r="C30" s="27" t="s">
        <v>40</v>
      </c>
      <c r="D30" s="28">
        <v>171739.94510000001</v>
      </c>
      <c r="E30" s="2"/>
      <c r="F30" s="2"/>
      <c r="G30" s="2"/>
      <c r="H30" s="2"/>
      <c r="I30" s="2"/>
      <c r="J30" s="41"/>
      <c r="K30" s="2"/>
      <c r="L30" s="2"/>
      <c r="M30" s="41"/>
      <c r="N30" s="41"/>
      <c r="O30" s="2"/>
      <c r="T30" s="42"/>
      <c r="U30" s="42"/>
    </row>
    <row r="31" spans="2:21" x14ac:dyDescent="0.25">
      <c r="B31" s="2">
        <v>18</v>
      </c>
      <c r="C31" s="27" t="s">
        <v>41</v>
      </c>
      <c r="D31" s="1">
        <v>136367.87289999999</v>
      </c>
      <c r="E31" s="2"/>
      <c r="F31" s="2"/>
      <c r="G31" s="2"/>
      <c r="H31" s="2"/>
      <c r="I31" s="2"/>
      <c r="J31" s="41"/>
      <c r="K31" s="2"/>
      <c r="L31" s="2"/>
      <c r="M31" s="41"/>
      <c r="N31" s="41"/>
      <c r="O31" s="2"/>
      <c r="T31" s="42"/>
      <c r="U31" s="42"/>
    </row>
    <row r="32" spans="2:21" x14ac:dyDescent="0.25">
      <c r="B32" s="2">
        <v>19</v>
      </c>
      <c r="C32" s="27" t="s">
        <v>42</v>
      </c>
      <c r="D32" s="1">
        <v>210683.86799999999</v>
      </c>
      <c r="E32" s="2"/>
      <c r="F32" s="2"/>
      <c r="G32" s="2"/>
      <c r="H32" s="2"/>
      <c r="I32" s="2"/>
      <c r="J32" s="41"/>
      <c r="K32" s="2"/>
      <c r="L32" s="2"/>
      <c r="M32" s="41"/>
      <c r="N32" s="41"/>
      <c r="O32" s="2"/>
    </row>
    <row r="33" spans="2:16" x14ac:dyDescent="0.25">
      <c r="B33" s="2">
        <v>20</v>
      </c>
      <c r="C33" s="27" t="s">
        <v>43</v>
      </c>
      <c r="D33" s="28">
        <v>62490.199800000002</v>
      </c>
      <c r="E33" s="2"/>
      <c r="F33" s="2"/>
      <c r="G33" s="2"/>
      <c r="H33" s="2"/>
      <c r="I33" s="2"/>
      <c r="J33" s="41"/>
      <c r="K33" s="2"/>
      <c r="L33" s="2"/>
      <c r="M33" s="41"/>
      <c r="N33" s="41"/>
      <c r="O33" s="2"/>
    </row>
    <row r="34" spans="2:16" x14ac:dyDescent="0.25">
      <c r="B34" s="2">
        <v>21</v>
      </c>
      <c r="C34" s="27" t="s">
        <v>44</v>
      </c>
      <c r="D34" s="1">
        <v>116165.4423</v>
      </c>
      <c r="E34" s="2"/>
      <c r="F34" s="2"/>
      <c r="G34" s="2"/>
      <c r="H34" s="2"/>
      <c r="I34" s="2"/>
      <c r="J34" s="41"/>
      <c r="K34" s="2"/>
      <c r="L34" s="2"/>
      <c r="M34" s="41"/>
      <c r="N34" s="41"/>
      <c r="O34" s="2"/>
    </row>
    <row r="35" spans="2:16" x14ac:dyDescent="0.25">
      <c r="J35" s="43"/>
      <c r="M35" s="43"/>
      <c r="N35" s="43"/>
    </row>
    <row r="36" spans="2:16" x14ac:dyDescent="0.25">
      <c r="B36">
        <v>21</v>
      </c>
      <c r="C36" s="44" t="s">
        <v>17</v>
      </c>
      <c r="D36" s="45">
        <v>5697349.7121000001</v>
      </c>
      <c r="E36" s="46">
        <v>8283763.0861280002</v>
      </c>
      <c r="F36" s="47">
        <f>(E36/D36)^(1/5)-1</f>
        <v>7.7732447261077642E-2</v>
      </c>
      <c r="G36" s="48">
        <v>971421.1139</v>
      </c>
      <c r="H36" s="49">
        <v>104649.35097</v>
      </c>
      <c r="I36" s="42">
        <f t="shared" ref="I36" si="3">H36/G36</f>
        <v>0.10772810007171905</v>
      </c>
      <c r="J36" s="43">
        <f>MEDIAN(J14:J32)</f>
        <v>8.35</v>
      </c>
      <c r="K36" s="43">
        <f>MEDIAN(K14:K32)</f>
        <v>5.1050000000000004</v>
      </c>
      <c r="L36" s="43">
        <f>MEDIAN(L14:L32)</f>
        <v>1.68</v>
      </c>
      <c r="M36" s="43">
        <f>MEDIAN(M14:M32)</f>
        <v>70.245744500000001</v>
      </c>
      <c r="N36" s="43">
        <f>MEDIAN(N14:N32)</f>
        <v>0.76500000000000001</v>
      </c>
      <c r="O36" s="43">
        <f>MEDIAN(O14:O32)</f>
        <v>10.1724935</v>
      </c>
      <c r="P36">
        <f>SUM(P14:P25)</f>
        <v>1310743</v>
      </c>
    </row>
    <row r="42" spans="2:16" x14ac:dyDescent="0.25">
      <c r="C42" s="50"/>
      <c r="D42" s="51" t="s">
        <v>0</v>
      </c>
      <c r="E42" s="52" t="s">
        <v>1</v>
      </c>
      <c r="F42" s="53">
        <v>21</v>
      </c>
      <c r="J42" s="52" t="s">
        <v>0</v>
      </c>
      <c r="K42" s="52" t="s">
        <v>22</v>
      </c>
      <c r="L42" s="52" t="s">
        <v>1</v>
      </c>
    </row>
    <row r="43" spans="2:16" ht="36" x14ac:dyDescent="0.25">
      <c r="B43" s="26" t="s">
        <v>23</v>
      </c>
      <c r="C43" s="7" t="s">
        <v>18</v>
      </c>
      <c r="D43" s="4" t="s">
        <v>4</v>
      </c>
      <c r="E43" s="4" t="s">
        <v>4</v>
      </c>
      <c r="F43" s="3" t="s">
        <v>5</v>
      </c>
      <c r="G43" s="5" t="s">
        <v>7</v>
      </c>
      <c r="H43" s="5" t="s">
        <v>8</v>
      </c>
      <c r="I43" s="5" t="s">
        <v>9</v>
      </c>
      <c r="J43" s="6" t="s">
        <v>10</v>
      </c>
      <c r="K43" s="6" t="s">
        <v>11</v>
      </c>
      <c r="L43" s="6" t="s">
        <v>12</v>
      </c>
      <c r="M43" s="5" t="s">
        <v>13</v>
      </c>
      <c r="N43" s="5" t="s">
        <v>14</v>
      </c>
      <c r="O43" s="5" t="s">
        <v>15</v>
      </c>
      <c r="P43" s="5" t="s">
        <v>16</v>
      </c>
    </row>
    <row r="44" spans="2:16" x14ac:dyDescent="0.25">
      <c r="B44" s="2">
        <v>8</v>
      </c>
      <c r="C44" s="27" t="s">
        <v>45</v>
      </c>
      <c r="D44" s="14">
        <v>658333.09080000001</v>
      </c>
      <c r="E44" s="29">
        <v>1600585.9003000001</v>
      </c>
      <c r="F44" s="9">
        <f t="shared" ref="F44:F50" si="4">(E44/D44)^(1/5)-1</f>
        <v>0.19444638480567944</v>
      </c>
      <c r="G44" s="30">
        <v>192800.36180000001</v>
      </c>
      <c r="H44" s="30">
        <v>44108.701399999998</v>
      </c>
      <c r="I44" s="11">
        <f t="shared" ref="I44:I64" si="5">H44/G44</f>
        <v>0.22877914225988757</v>
      </c>
      <c r="J44" s="31">
        <v>0.4</v>
      </c>
      <c r="K44" s="54">
        <v>0.36</v>
      </c>
      <c r="L44" s="34">
        <v>0.27</v>
      </c>
      <c r="M44" s="34">
        <v>84.984094999999996</v>
      </c>
      <c r="N44" s="33">
        <v>2.0699999999999998</v>
      </c>
      <c r="O44" s="34">
        <v>16.955366000000001</v>
      </c>
      <c r="P44">
        <v>1289773</v>
      </c>
    </row>
    <row r="45" spans="2:16" x14ac:dyDescent="0.25">
      <c r="B45" s="2">
        <v>9</v>
      </c>
      <c r="C45" s="27" t="s">
        <v>46</v>
      </c>
      <c r="D45" s="55">
        <v>512395.2856</v>
      </c>
      <c r="E45" s="8">
        <v>1019638.3053</v>
      </c>
      <c r="F45" s="9">
        <f t="shared" si="4"/>
        <v>0.14754097947745071</v>
      </c>
      <c r="G45" s="35">
        <v>129062.7859</v>
      </c>
      <c r="H45" s="36">
        <v>31896.496200000001</v>
      </c>
      <c r="I45" s="11">
        <f t="shared" si="5"/>
        <v>0.2471393746661717</v>
      </c>
      <c r="J45" s="40">
        <v>5.43</v>
      </c>
      <c r="K45" s="56">
        <v>1.54</v>
      </c>
      <c r="L45" s="39">
        <v>0.51</v>
      </c>
      <c r="M45" s="39">
        <v>86.348506</v>
      </c>
      <c r="N45" s="38">
        <v>2.16</v>
      </c>
      <c r="O45" s="39">
        <v>17.184346000000001</v>
      </c>
      <c r="P45">
        <v>689003</v>
      </c>
    </row>
    <row r="46" spans="2:16" x14ac:dyDescent="0.25">
      <c r="B46" s="2">
        <v>1</v>
      </c>
      <c r="C46" s="27" t="s">
        <v>47</v>
      </c>
      <c r="D46" s="55">
        <v>439650.30450000003</v>
      </c>
      <c r="E46" s="8">
        <v>845302.84100000001</v>
      </c>
      <c r="F46" s="9">
        <f t="shared" si="4"/>
        <v>0.13967491708537372</v>
      </c>
      <c r="G46" s="35">
        <v>101664.6373</v>
      </c>
      <c r="H46" s="36">
        <v>9579.6785</v>
      </c>
      <c r="I46" s="11">
        <f t="shared" si="5"/>
        <v>9.4228226789729572E-2</v>
      </c>
      <c r="J46" s="40">
        <v>3.64</v>
      </c>
      <c r="K46" s="56">
        <v>1.62</v>
      </c>
      <c r="L46" s="39">
        <v>0.41</v>
      </c>
      <c r="M46" s="39">
        <v>89.266288000000003</v>
      </c>
      <c r="N46" s="38">
        <v>0.8</v>
      </c>
      <c r="O46" s="39">
        <v>7.9634650000000002</v>
      </c>
      <c r="P46">
        <v>336838</v>
      </c>
    </row>
    <row r="47" spans="2:16" x14ac:dyDescent="0.25">
      <c r="B47" s="2">
        <v>15</v>
      </c>
      <c r="C47" s="27" t="s">
        <v>48</v>
      </c>
      <c r="D47" s="55">
        <v>169717.92490000001</v>
      </c>
      <c r="E47" s="29">
        <v>319861.20740000001</v>
      </c>
      <c r="F47" s="9">
        <f t="shared" si="4"/>
        <v>0.13513305851752633</v>
      </c>
      <c r="G47" s="30">
        <v>41333.9018</v>
      </c>
      <c r="H47" s="30">
        <v>10939.295099999999</v>
      </c>
      <c r="I47" s="11">
        <f t="shared" si="5"/>
        <v>0.26465672543887447</v>
      </c>
      <c r="J47" s="40">
        <v>0.98</v>
      </c>
      <c r="K47" s="54">
        <v>0.71</v>
      </c>
      <c r="L47" s="34">
        <v>0.64</v>
      </c>
      <c r="M47" s="34">
        <v>88.092725000000002</v>
      </c>
      <c r="N47" s="33">
        <v>2.4700000000000002</v>
      </c>
      <c r="O47" s="34">
        <v>14.032256</v>
      </c>
      <c r="P47">
        <v>371162</v>
      </c>
    </row>
    <row r="48" spans="2:16" x14ac:dyDescent="0.25">
      <c r="B48" s="2">
        <v>11</v>
      </c>
      <c r="C48" s="27" t="s">
        <v>49</v>
      </c>
      <c r="D48" s="55">
        <v>144953.65760000001</v>
      </c>
      <c r="E48" s="29">
        <v>289923.68280000001</v>
      </c>
      <c r="F48" s="9">
        <f t="shared" si="4"/>
        <v>0.14871132535661347</v>
      </c>
      <c r="G48" s="30">
        <v>44534.2834</v>
      </c>
      <c r="H48" s="30">
        <v>7389.7114000000001</v>
      </c>
      <c r="I48" s="11">
        <f t="shared" si="5"/>
        <v>0.16593309324474276</v>
      </c>
      <c r="J48" s="40">
        <v>0.51</v>
      </c>
      <c r="K48" s="54">
        <v>0.91</v>
      </c>
      <c r="L48" s="34">
        <v>0.59</v>
      </c>
      <c r="M48" s="34">
        <v>86.174441000000002</v>
      </c>
      <c r="N48" s="33">
        <v>1.8</v>
      </c>
      <c r="O48" s="34">
        <v>14.444471</v>
      </c>
      <c r="P48">
        <v>122562</v>
      </c>
    </row>
    <row r="49" spans="2:16" x14ac:dyDescent="0.25">
      <c r="B49" s="2">
        <v>21</v>
      </c>
      <c r="C49" s="27" t="s">
        <v>50</v>
      </c>
      <c r="D49" s="55">
        <v>203533.8628</v>
      </c>
      <c r="E49" s="8">
        <v>203269.4436</v>
      </c>
      <c r="F49" s="9">
        <f t="shared" si="4"/>
        <v>-2.5996334045019776E-4</v>
      </c>
      <c r="G49" s="35">
        <v>26624.0802</v>
      </c>
      <c r="H49" s="36">
        <v>717.40869999999995</v>
      </c>
      <c r="I49" s="11">
        <f t="shared" si="5"/>
        <v>2.694585858406481E-2</v>
      </c>
      <c r="J49" s="40">
        <v>0.64</v>
      </c>
      <c r="K49" s="54">
        <v>5.03</v>
      </c>
      <c r="L49" s="39">
        <v>0.83</v>
      </c>
      <c r="M49" s="39">
        <v>93.456416000000004</v>
      </c>
      <c r="N49" s="38">
        <v>0.2</v>
      </c>
      <c r="O49" s="39">
        <v>1.9511780000000001</v>
      </c>
      <c r="P49">
        <v>66753</v>
      </c>
    </row>
    <row r="50" spans="2:16" x14ac:dyDescent="0.25">
      <c r="B50" s="2">
        <v>7</v>
      </c>
      <c r="C50" s="27" t="s">
        <v>51</v>
      </c>
      <c r="D50" s="55">
        <v>91957.473199999993</v>
      </c>
      <c r="E50" s="8">
        <v>174446.88459999999</v>
      </c>
      <c r="F50" s="9">
        <f t="shared" si="4"/>
        <v>0.13661985368917207</v>
      </c>
      <c r="G50" s="35">
        <v>19133.634399999999</v>
      </c>
      <c r="H50" s="36">
        <v>3010.5943000000002</v>
      </c>
      <c r="I50" s="11">
        <f t="shared" si="5"/>
        <v>0.15734565828225505</v>
      </c>
      <c r="J50" s="40">
        <v>1.69</v>
      </c>
      <c r="K50" s="56">
        <v>1.31</v>
      </c>
      <c r="L50" s="39">
        <v>0.69</v>
      </c>
      <c r="M50" s="39">
        <v>81.751779999999997</v>
      </c>
      <c r="N50" s="38">
        <v>1.28</v>
      </c>
      <c r="O50" s="39">
        <v>14.940886000000001</v>
      </c>
      <c r="P50">
        <v>36999</v>
      </c>
    </row>
    <row r="51" spans="2:16" x14ac:dyDescent="0.25">
      <c r="B51" s="2"/>
      <c r="C51" s="27" t="s">
        <v>40</v>
      </c>
      <c r="D51" s="2"/>
      <c r="E51" s="29">
        <v>162567.72928699999</v>
      </c>
      <c r="F51" s="9"/>
      <c r="G51" s="30">
        <v>24941.767618999998</v>
      </c>
      <c r="H51" s="30">
        <v>3645.0926829999999</v>
      </c>
      <c r="I51" s="11">
        <f t="shared" si="5"/>
        <v>0.14614412012335734</v>
      </c>
      <c r="J51" s="31">
        <v>16.690000000000001</v>
      </c>
      <c r="K51" s="54">
        <v>4.1900000000000004</v>
      </c>
      <c r="L51" s="34">
        <v>0.92</v>
      </c>
      <c r="M51" s="34">
        <v>63.627555000000001</v>
      </c>
      <c r="N51" s="33">
        <v>1.2</v>
      </c>
      <c r="O51" s="34">
        <v>8.3814060000000001</v>
      </c>
      <c r="P51" s="57">
        <v>72417</v>
      </c>
    </row>
    <row r="52" spans="2:16" x14ac:dyDescent="0.25">
      <c r="B52" s="2">
        <v>10</v>
      </c>
      <c r="C52" s="27" t="s">
        <v>52</v>
      </c>
      <c r="D52" s="14">
        <v>52164.888099999996</v>
      </c>
      <c r="E52" s="8">
        <v>151794.53140899999</v>
      </c>
      <c r="F52" s="9">
        <f t="shared" ref="F52:F64" si="6">(E52/D52)^(1/5)-1</f>
        <v>0.23815657758833808</v>
      </c>
      <c r="G52" s="35">
        <v>27194.512273</v>
      </c>
      <c r="H52" s="36">
        <v>2437.1349460000001</v>
      </c>
      <c r="I52" s="11">
        <f t="shared" si="5"/>
        <v>8.9618630462429849E-2</v>
      </c>
      <c r="J52" s="31">
        <v>1.69</v>
      </c>
      <c r="K52" s="56">
        <v>0.94</v>
      </c>
      <c r="L52" s="39">
        <v>0.86</v>
      </c>
      <c r="M52" s="39">
        <v>104.948392</v>
      </c>
      <c r="N52" s="38">
        <v>1.1299999999999999</v>
      </c>
      <c r="O52" s="39">
        <v>10.431903999999999</v>
      </c>
      <c r="P52" s="57">
        <v>60880</v>
      </c>
    </row>
    <row r="53" spans="2:16" x14ac:dyDescent="0.25">
      <c r="B53" s="2">
        <v>2</v>
      </c>
      <c r="C53" s="27" t="s">
        <v>53</v>
      </c>
      <c r="D53" s="14">
        <v>29713.036061999999</v>
      </c>
      <c r="E53" s="29">
        <v>104756.7691</v>
      </c>
      <c r="F53" s="9">
        <f t="shared" si="6"/>
        <v>0.28661026815482415</v>
      </c>
      <c r="G53" s="30">
        <v>18373.2503</v>
      </c>
      <c r="H53" s="30">
        <v>2194.6379999999999</v>
      </c>
      <c r="I53" s="11">
        <f t="shared" si="5"/>
        <v>0.11944745563064582</v>
      </c>
      <c r="J53" s="31">
        <v>0.57999999999999996</v>
      </c>
      <c r="K53" s="54">
        <v>0.57999999999999996</v>
      </c>
      <c r="L53" s="34">
        <v>1.17</v>
      </c>
      <c r="M53" s="34">
        <v>96.934797000000003</v>
      </c>
      <c r="N53" s="33">
        <v>1.5</v>
      </c>
      <c r="O53" s="34">
        <v>11.874043</v>
      </c>
      <c r="P53" s="57">
        <v>39040</v>
      </c>
    </row>
    <row r="54" spans="2:16" x14ac:dyDescent="0.25">
      <c r="B54" s="2">
        <v>12</v>
      </c>
      <c r="C54" s="27" t="s">
        <v>54</v>
      </c>
      <c r="D54" s="14">
        <v>56912.744500000001</v>
      </c>
      <c r="E54" s="8">
        <v>82285.451300000001</v>
      </c>
      <c r="F54" s="9">
        <f t="shared" si="6"/>
        <v>7.6521493569847054E-2</v>
      </c>
      <c r="G54" s="35">
        <v>10111.9169</v>
      </c>
      <c r="H54" s="36">
        <v>1197.3800000000001</v>
      </c>
      <c r="I54" s="11">
        <f t="shared" si="5"/>
        <v>0.11841276108588275</v>
      </c>
      <c r="J54" s="31">
        <v>4.9000000000000004</v>
      </c>
      <c r="K54" s="56">
        <v>3.48</v>
      </c>
      <c r="L54" s="39">
        <v>1.62</v>
      </c>
      <c r="M54" s="39">
        <v>67.426233999999994</v>
      </c>
      <c r="N54" s="38">
        <v>0.89</v>
      </c>
      <c r="O54" s="39">
        <v>13.336152</v>
      </c>
      <c r="P54" s="57">
        <v>13699</v>
      </c>
    </row>
    <row r="55" spans="2:16" x14ac:dyDescent="0.25">
      <c r="B55" s="2">
        <v>18</v>
      </c>
      <c r="C55" s="27" t="s">
        <v>55</v>
      </c>
      <c r="D55" s="14">
        <v>40267.8393</v>
      </c>
      <c r="E55" s="29">
        <v>70209.351699999999</v>
      </c>
      <c r="F55" s="9">
        <f t="shared" si="6"/>
        <v>0.1176024038168515</v>
      </c>
      <c r="G55" s="30">
        <v>11619.280500000001</v>
      </c>
      <c r="H55" s="30">
        <v>882.72329999999999</v>
      </c>
      <c r="I55" s="11">
        <f t="shared" si="5"/>
        <v>7.5970564614564556E-2</v>
      </c>
      <c r="J55" s="31">
        <v>0.78</v>
      </c>
      <c r="K55" s="56">
        <v>2.0499999999999998</v>
      </c>
      <c r="L55" s="34">
        <v>1.1000000000000001</v>
      </c>
      <c r="M55" s="34">
        <v>82.709661999999994</v>
      </c>
      <c r="N55" s="33">
        <v>0.83</v>
      </c>
      <c r="O55" s="34">
        <v>6.7396750000000001</v>
      </c>
      <c r="P55" s="57">
        <v>16934</v>
      </c>
    </row>
    <row r="56" spans="2:16" x14ac:dyDescent="0.25">
      <c r="B56" s="2">
        <v>19</v>
      </c>
      <c r="C56" s="27" t="s">
        <v>56</v>
      </c>
      <c r="D56" s="55">
        <v>54562.886700000003</v>
      </c>
      <c r="E56" s="8">
        <v>69804.444399999993</v>
      </c>
      <c r="F56" s="9">
        <f t="shared" si="6"/>
        <v>5.0502637539710848E-2</v>
      </c>
      <c r="G56" s="35">
        <v>8045.8068999999996</v>
      </c>
      <c r="H56" s="36">
        <v>775.08789999999999</v>
      </c>
      <c r="I56" s="11">
        <f t="shared" si="5"/>
        <v>9.6334390028674444E-2</v>
      </c>
      <c r="J56" s="40">
        <v>2.6</v>
      </c>
      <c r="K56" s="54">
        <v>3.34</v>
      </c>
      <c r="L56" s="39">
        <v>1.86</v>
      </c>
      <c r="M56" s="39">
        <v>76.163027</v>
      </c>
      <c r="N56" s="38">
        <v>0.73</v>
      </c>
      <c r="O56" s="39">
        <v>12.372590000000001</v>
      </c>
      <c r="P56" s="57">
        <v>5661</v>
      </c>
    </row>
    <row r="57" spans="2:16" x14ac:dyDescent="0.25">
      <c r="B57" s="2">
        <v>14</v>
      </c>
      <c r="C57" s="27" t="s">
        <v>57</v>
      </c>
      <c r="D57" s="14">
        <v>44800.145199999999</v>
      </c>
      <c r="E57" s="8">
        <v>63134.140879999999</v>
      </c>
      <c r="F57" s="9">
        <f t="shared" si="6"/>
        <v>7.1018495326550468E-2</v>
      </c>
      <c r="G57" s="35">
        <v>7675.4867670000003</v>
      </c>
      <c r="H57" s="36">
        <v>1106.0918160000001</v>
      </c>
      <c r="I57" s="11">
        <f t="shared" si="5"/>
        <v>0.14410705790745845</v>
      </c>
      <c r="J57" s="31">
        <v>4.16</v>
      </c>
      <c r="K57" s="56">
        <v>3.92</v>
      </c>
      <c r="L57" s="39">
        <v>0.74</v>
      </c>
      <c r="M57" s="39">
        <v>82.380129999999994</v>
      </c>
      <c r="N57" s="38">
        <v>1.27</v>
      </c>
      <c r="O57" s="39">
        <v>13.67212</v>
      </c>
      <c r="P57" s="57">
        <v>13528</v>
      </c>
    </row>
    <row r="58" spans="2:16" x14ac:dyDescent="0.25">
      <c r="B58" s="2">
        <v>13</v>
      </c>
      <c r="C58" s="27" t="s">
        <v>58</v>
      </c>
      <c r="D58" s="55">
        <v>47251.750699999997</v>
      </c>
      <c r="E58" s="29">
        <v>59951.622100000001</v>
      </c>
      <c r="F58" s="9">
        <f t="shared" si="6"/>
        <v>4.8761188031093416E-2</v>
      </c>
      <c r="G58" s="30">
        <v>8212.8065000000006</v>
      </c>
      <c r="H58" s="30">
        <v>1180.2428</v>
      </c>
      <c r="I58" s="11">
        <f t="shared" si="5"/>
        <v>0.1437076107905379</v>
      </c>
      <c r="J58" s="40">
        <v>2.96</v>
      </c>
      <c r="K58" s="54">
        <v>3.08</v>
      </c>
      <c r="L58" s="34">
        <v>1.7</v>
      </c>
      <c r="M58" s="34">
        <v>68.619647999999998</v>
      </c>
      <c r="N58" s="33">
        <v>1.21</v>
      </c>
      <c r="O58" s="34">
        <v>15.419855999999999</v>
      </c>
      <c r="P58" s="57">
        <v>8119</v>
      </c>
    </row>
    <row r="59" spans="2:16" x14ac:dyDescent="0.25">
      <c r="B59" s="2">
        <v>3</v>
      </c>
      <c r="C59" s="27" t="s">
        <v>59</v>
      </c>
      <c r="D59" s="14">
        <v>27852.785800000001</v>
      </c>
      <c r="E59" s="8">
        <v>43053.345699999998</v>
      </c>
      <c r="F59" s="9">
        <f t="shared" si="6"/>
        <v>9.1007292292769604E-2</v>
      </c>
      <c r="G59" s="35">
        <v>5524.6963999999998</v>
      </c>
      <c r="H59" s="36">
        <v>937.47950000000003</v>
      </c>
      <c r="I59" s="11">
        <f t="shared" si="5"/>
        <v>0.16968887195321722</v>
      </c>
      <c r="J59" s="40">
        <v>4.46</v>
      </c>
      <c r="K59" s="54">
        <v>2.29</v>
      </c>
      <c r="L59" s="39">
        <v>2.36</v>
      </c>
      <c r="M59" s="39">
        <v>82.166231999999994</v>
      </c>
      <c r="N59" s="38">
        <v>1.46</v>
      </c>
      <c r="O59" s="39">
        <v>13.351635999999999</v>
      </c>
      <c r="P59" s="57">
        <v>11221</v>
      </c>
    </row>
    <row r="60" spans="2:16" x14ac:dyDescent="0.25">
      <c r="B60" s="2">
        <v>20</v>
      </c>
      <c r="C60" s="27" t="s">
        <v>60</v>
      </c>
      <c r="D60" s="14">
        <v>23768.718499999999</v>
      </c>
      <c r="E60" s="29">
        <v>37289.689299999998</v>
      </c>
      <c r="F60" s="9">
        <f t="shared" si="6"/>
        <v>9.4250111459251107E-2</v>
      </c>
      <c r="G60" s="30">
        <v>4710.152</v>
      </c>
      <c r="H60" s="30">
        <v>1029.259</v>
      </c>
      <c r="I60" s="11">
        <f t="shared" si="5"/>
        <v>0.21851927496182713</v>
      </c>
      <c r="J60" s="31">
        <v>2.16</v>
      </c>
      <c r="K60" s="56">
        <v>1.8</v>
      </c>
      <c r="L60" s="34">
        <v>0.62</v>
      </c>
      <c r="M60" s="34">
        <v>78.066637</v>
      </c>
      <c r="N60" s="33">
        <v>1.97</v>
      </c>
      <c r="O60" s="34">
        <v>16.784974999999999</v>
      </c>
      <c r="P60" s="57">
        <v>7961</v>
      </c>
    </row>
    <row r="61" spans="2:16" x14ac:dyDescent="0.25">
      <c r="B61" s="2">
        <v>5</v>
      </c>
      <c r="C61" s="27" t="s">
        <v>61</v>
      </c>
      <c r="D61" s="55">
        <v>20336.688399999999</v>
      </c>
      <c r="E61" s="8">
        <v>34380.741600000001</v>
      </c>
      <c r="F61" s="9">
        <f t="shared" si="6"/>
        <v>0.11072616157499571</v>
      </c>
      <c r="G61" s="35">
        <v>4609.6614</v>
      </c>
      <c r="H61" s="36">
        <v>465.55889999999999</v>
      </c>
      <c r="I61" s="11">
        <f t="shared" si="5"/>
        <v>0.10099633348340943</v>
      </c>
      <c r="J61" s="40">
        <v>0.72</v>
      </c>
      <c r="K61" s="56">
        <v>1.1599999999999999</v>
      </c>
      <c r="L61" s="39">
        <v>1.04</v>
      </c>
      <c r="M61" s="39">
        <v>83.369670999999997</v>
      </c>
      <c r="N61" s="38">
        <v>0.97</v>
      </c>
      <c r="O61" s="39">
        <v>10.808178</v>
      </c>
      <c r="P61" s="57">
        <v>4560</v>
      </c>
    </row>
    <row r="62" spans="2:16" x14ac:dyDescent="0.25">
      <c r="B62" s="2">
        <v>4</v>
      </c>
      <c r="C62" s="27" t="s">
        <v>62</v>
      </c>
      <c r="D62" s="55">
        <v>9337.3564000000006</v>
      </c>
      <c r="E62" s="29">
        <v>20650.6453</v>
      </c>
      <c r="F62" s="9">
        <f t="shared" si="6"/>
        <v>0.1720386628192172</v>
      </c>
      <c r="G62" s="30">
        <v>2635.6631000000002</v>
      </c>
      <c r="H62" s="30">
        <v>547.3614</v>
      </c>
      <c r="I62" s="11">
        <f t="shared" si="5"/>
        <v>0.20767502493015894</v>
      </c>
      <c r="J62" s="31">
        <v>1.7</v>
      </c>
      <c r="K62" s="56">
        <v>1.91</v>
      </c>
      <c r="L62" s="34">
        <v>0.35</v>
      </c>
      <c r="M62" s="34">
        <v>84.268358000000006</v>
      </c>
      <c r="N62" s="33">
        <v>2.06</v>
      </c>
      <c r="O62" s="34">
        <v>18.697151999999999</v>
      </c>
      <c r="P62" s="57">
        <v>7031</v>
      </c>
    </row>
    <row r="63" spans="2:16" x14ac:dyDescent="0.25">
      <c r="B63" s="2">
        <v>6</v>
      </c>
      <c r="C63" s="27" t="s">
        <v>63</v>
      </c>
      <c r="D63" s="14">
        <v>6110.4934000000003</v>
      </c>
      <c r="E63" s="29">
        <v>9451.5216</v>
      </c>
      <c r="F63" s="9">
        <f t="shared" si="6"/>
        <v>9.1151591315840719E-2</v>
      </c>
      <c r="G63" s="30">
        <v>1145.7541000000001</v>
      </c>
      <c r="H63" s="30">
        <v>49.362499999999997</v>
      </c>
      <c r="I63" s="11">
        <f t="shared" si="5"/>
        <v>4.3082979148841793E-2</v>
      </c>
      <c r="J63" s="31">
        <v>3.19</v>
      </c>
      <c r="K63" s="54">
        <v>1.55</v>
      </c>
      <c r="L63" s="34">
        <v>1.1599999999999999</v>
      </c>
      <c r="M63" s="34">
        <v>70.789169000000001</v>
      </c>
      <c r="N63" s="33">
        <v>0.34</v>
      </c>
      <c r="O63" s="34">
        <v>5.3045070000000001</v>
      </c>
      <c r="P63" s="57">
        <v>801</v>
      </c>
    </row>
    <row r="64" spans="2:16" x14ac:dyDescent="0.25">
      <c r="B64" s="2">
        <v>17</v>
      </c>
      <c r="C64" s="27" t="s">
        <v>64</v>
      </c>
      <c r="D64" s="55">
        <v>3363.9324000000001</v>
      </c>
      <c r="E64" s="8">
        <v>4317.0382</v>
      </c>
      <c r="F64" s="9">
        <f t="shared" si="6"/>
        <v>5.115733786048593E-2</v>
      </c>
      <c r="G64" s="35">
        <v>602.55830000000003</v>
      </c>
      <c r="H64" s="36">
        <v>46.308700000000002</v>
      </c>
      <c r="I64" s="11">
        <f t="shared" si="5"/>
        <v>7.6853476252837283E-2</v>
      </c>
      <c r="J64" s="40">
        <v>1.1599999999999999</v>
      </c>
      <c r="K64" s="54">
        <v>4.8899999999999997</v>
      </c>
      <c r="L64" s="39">
        <v>1.84</v>
      </c>
      <c r="M64" s="39">
        <v>56.198064000000002</v>
      </c>
      <c r="N64" s="38">
        <v>0.54</v>
      </c>
      <c r="O64" s="39">
        <v>6.6723889999999999</v>
      </c>
    </row>
    <row r="65" spans="2:16" x14ac:dyDescent="0.25">
      <c r="B65" s="2">
        <v>16</v>
      </c>
      <c r="C65" s="27" t="s">
        <v>65</v>
      </c>
      <c r="D65" s="14">
        <v>25768.201700000001</v>
      </c>
      <c r="E65" s="2"/>
      <c r="F65" s="9"/>
      <c r="G65" s="2"/>
      <c r="H65" s="2"/>
      <c r="I65" s="2"/>
      <c r="J65" s="31">
        <v>5.66</v>
      </c>
      <c r="K65" s="56">
        <v>10.039999999999999</v>
      </c>
      <c r="L65" s="41"/>
      <c r="M65" s="41"/>
      <c r="N65" s="2"/>
      <c r="O65" s="41"/>
    </row>
    <row r="66" spans="2:16" x14ac:dyDescent="0.25">
      <c r="D66" s="58"/>
      <c r="J66" s="43"/>
      <c r="L66" s="43"/>
      <c r="O66" s="43"/>
    </row>
    <row r="67" spans="2:16" x14ac:dyDescent="0.25">
      <c r="B67">
        <v>21</v>
      </c>
      <c r="C67" s="44" t="s">
        <v>18</v>
      </c>
      <c r="D67" s="59">
        <v>2662753.0665620002</v>
      </c>
      <c r="E67" s="46">
        <v>5366675.2868760005</v>
      </c>
      <c r="F67" s="47">
        <f t="shared" ref="F67" si="7">(E67/D67)^(1/5)-1</f>
        <v>0.15046890519219835</v>
      </c>
      <c r="G67" s="48">
        <v>690556.997859</v>
      </c>
      <c r="H67" s="49">
        <v>124135.607045</v>
      </c>
      <c r="I67" s="42">
        <f t="shared" ref="I67" si="8">H67/G67</f>
        <v>0.17976156556210351</v>
      </c>
      <c r="J67" s="43">
        <f>MEDIAN(J44:J65)</f>
        <v>1.9300000000000002</v>
      </c>
      <c r="K67" s="43">
        <f t="shared" ref="K67:O67" si="9">MEDIAN(K44:K65)</f>
        <v>1.855</v>
      </c>
      <c r="L67" s="43">
        <f t="shared" si="9"/>
        <v>0.86</v>
      </c>
      <c r="M67" s="43">
        <f t="shared" si="9"/>
        <v>82.709661999999994</v>
      </c>
      <c r="N67" s="43">
        <f t="shared" si="9"/>
        <v>1.21</v>
      </c>
      <c r="O67" s="43">
        <f t="shared" si="9"/>
        <v>13.336152</v>
      </c>
      <c r="P67">
        <f>SUM(P44:P65)</f>
        <v>3174942</v>
      </c>
    </row>
    <row r="71" spans="2:16" x14ac:dyDescent="0.25">
      <c r="D71" s="51" t="s">
        <v>0</v>
      </c>
      <c r="E71" s="52" t="s">
        <v>1</v>
      </c>
      <c r="F71" s="53">
        <v>44</v>
      </c>
      <c r="J71" s="52" t="s">
        <v>0</v>
      </c>
      <c r="K71" s="52" t="s">
        <v>22</v>
      </c>
      <c r="L71" s="52" t="s">
        <v>1</v>
      </c>
    </row>
    <row r="72" spans="2:16" ht="36" x14ac:dyDescent="0.25">
      <c r="B72" s="26" t="s">
        <v>23</v>
      </c>
      <c r="C72" s="7" t="s">
        <v>19</v>
      </c>
      <c r="D72" s="4" t="s">
        <v>4</v>
      </c>
      <c r="E72" s="4" t="s">
        <v>4</v>
      </c>
      <c r="F72" s="3" t="s">
        <v>5</v>
      </c>
      <c r="G72" s="5" t="s">
        <v>7</v>
      </c>
      <c r="H72" s="5" t="s">
        <v>8</v>
      </c>
      <c r="I72" s="5" t="s">
        <v>9</v>
      </c>
      <c r="J72" s="6" t="s">
        <v>10</v>
      </c>
      <c r="K72" s="6" t="s">
        <v>11</v>
      </c>
      <c r="L72" s="6" t="s">
        <v>12</v>
      </c>
      <c r="M72" s="5" t="s">
        <v>13</v>
      </c>
      <c r="N72" s="5" t="s">
        <v>14</v>
      </c>
      <c r="O72" s="5" t="s">
        <v>15</v>
      </c>
    </row>
    <row r="73" spans="2:16" x14ac:dyDescent="0.25">
      <c r="B73" s="2">
        <v>1</v>
      </c>
      <c r="C73" s="27" t="s">
        <v>66</v>
      </c>
      <c r="D73" s="55">
        <v>439650.30450000003</v>
      </c>
      <c r="E73" s="29">
        <v>54.288699999999999</v>
      </c>
      <c r="F73" s="9">
        <f t="shared" ref="F73:F117" si="10">(E73/D73)^(1/5)-1</f>
        <v>-0.83468189715374264</v>
      </c>
      <c r="G73" s="30">
        <v>35.980600000000003</v>
      </c>
      <c r="H73" s="30">
        <v>8.9902999999999995</v>
      </c>
      <c r="I73" s="11">
        <f t="shared" ref="I73:I117" si="11">H73/G73</f>
        <v>0.2498652051383245</v>
      </c>
      <c r="J73" s="60" t="s">
        <v>67</v>
      </c>
      <c r="K73" s="54"/>
      <c r="L73" s="61" t="s">
        <v>67</v>
      </c>
      <c r="M73" s="33">
        <v>41.052011999999998</v>
      </c>
      <c r="N73" s="33">
        <v>2.71</v>
      </c>
      <c r="O73" s="33">
        <v>7.5041169999999999</v>
      </c>
    </row>
    <row r="74" spans="2:16" x14ac:dyDescent="0.25">
      <c r="B74" s="2">
        <v>2</v>
      </c>
      <c r="C74" s="27" t="s">
        <v>68</v>
      </c>
      <c r="D74" s="55">
        <v>2030.4009000000001</v>
      </c>
      <c r="E74" s="8">
        <v>3970.7782999999999</v>
      </c>
      <c r="F74" s="9">
        <f t="shared" si="10"/>
        <v>0.14355950635655579</v>
      </c>
      <c r="G74" s="35">
        <v>1862.0379</v>
      </c>
      <c r="H74" s="36">
        <v>70.792299999999997</v>
      </c>
      <c r="I74" s="11">
        <f t="shared" si="11"/>
        <v>3.801872131603766E-2</v>
      </c>
      <c r="J74" s="62" t="s">
        <v>67</v>
      </c>
      <c r="L74" s="38">
        <v>1.04</v>
      </c>
      <c r="M74" s="38">
        <v>123.538</v>
      </c>
      <c r="N74" s="38">
        <v>0.77</v>
      </c>
      <c r="O74" s="38">
        <v>3.1145809999999998</v>
      </c>
    </row>
    <row r="75" spans="2:16" x14ac:dyDescent="0.25">
      <c r="B75" s="2">
        <v>3</v>
      </c>
      <c r="C75" s="27" t="s">
        <v>69</v>
      </c>
      <c r="D75" s="14">
        <v>5098.1045000000004</v>
      </c>
      <c r="E75" s="29">
        <v>3169.6552999999999</v>
      </c>
      <c r="F75" s="9">
        <f t="shared" si="10"/>
        <v>-9.0671798336189324E-2</v>
      </c>
      <c r="G75" s="30">
        <v>620.04520000000002</v>
      </c>
      <c r="H75" s="30">
        <v>128.66040000000001</v>
      </c>
      <c r="I75" s="11">
        <f t="shared" si="11"/>
        <v>0.20750164665414716</v>
      </c>
      <c r="J75" s="32">
        <v>0.76</v>
      </c>
      <c r="K75" s="56">
        <v>0.92</v>
      </c>
      <c r="L75" s="61" t="s">
        <v>67</v>
      </c>
      <c r="M75" s="33">
        <v>52.284601000000002</v>
      </c>
      <c r="N75" s="33">
        <v>0.77</v>
      </c>
      <c r="O75" s="33">
        <v>4.560873</v>
      </c>
    </row>
    <row r="76" spans="2:16" x14ac:dyDescent="0.25">
      <c r="B76" s="2">
        <v>4</v>
      </c>
      <c r="C76" s="27" t="s">
        <v>70</v>
      </c>
      <c r="D76" s="55">
        <v>1953.3445999999999</v>
      </c>
      <c r="E76" s="8">
        <v>20716.124800000001</v>
      </c>
      <c r="F76" s="9">
        <f t="shared" si="10"/>
        <v>0.60363649229575511</v>
      </c>
      <c r="G76" s="35">
        <v>4007.5203000000001</v>
      </c>
      <c r="H76" s="36">
        <v>1159.6319000000001</v>
      </c>
      <c r="I76" s="11">
        <f t="shared" si="11"/>
        <v>0.28936394907344576</v>
      </c>
      <c r="J76" s="62" t="s">
        <v>67</v>
      </c>
      <c r="L76" s="63" t="s">
        <v>67</v>
      </c>
      <c r="M76" s="38">
        <v>39.34281</v>
      </c>
      <c r="N76" s="38">
        <v>1.49</v>
      </c>
      <c r="O76" s="38">
        <v>7.2966470000000001</v>
      </c>
    </row>
    <row r="77" spans="2:16" x14ac:dyDescent="0.25">
      <c r="B77" s="2">
        <v>5</v>
      </c>
      <c r="C77" s="27" t="s">
        <v>71</v>
      </c>
      <c r="D77" s="14">
        <v>15346.2402</v>
      </c>
      <c r="E77" s="29">
        <v>1728.8619000000001</v>
      </c>
      <c r="F77" s="9">
        <f t="shared" si="10"/>
        <v>-0.35382275194077162</v>
      </c>
      <c r="G77" s="30">
        <v>165.06460000000001</v>
      </c>
      <c r="H77" s="30">
        <v>17.163599999999999</v>
      </c>
      <c r="I77" s="11">
        <f t="shared" si="11"/>
        <v>0.10398110800256383</v>
      </c>
      <c r="J77" s="60" t="s">
        <v>67</v>
      </c>
      <c r="L77" s="33">
        <v>0.71</v>
      </c>
      <c r="M77" s="33">
        <v>77.240844999999993</v>
      </c>
      <c r="N77" s="33">
        <v>0.64</v>
      </c>
      <c r="O77" s="33">
        <v>3.7608700000000002</v>
      </c>
    </row>
    <row r="78" spans="2:16" x14ac:dyDescent="0.25">
      <c r="B78" s="2">
        <v>6</v>
      </c>
      <c r="C78" s="27" t="s">
        <v>72</v>
      </c>
      <c r="D78" s="55">
        <v>1620.1814999999999</v>
      </c>
      <c r="E78" s="8">
        <v>393.911542</v>
      </c>
      <c r="F78" s="9">
        <f t="shared" si="10"/>
        <v>-0.2463546784877626</v>
      </c>
      <c r="G78" s="35">
        <v>46.282164000000002</v>
      </c>
      <c r="H78" s="36">
        <v>11.855947</v>
      </c>
      <c r="I78" s="11">
        <f t="shared" si="11"/>
        <v>0.25616665201739486</v>
      </c>
      <c r="J78" s="37">
        <v>0.78</v>
      </c>
      <c r="K78" s="54">
        <v>0.35</v>
      </c>
      <c r="L78" s="38">
        <v>4.0999999999999996</v>
      </c>
      <c r="M78" s="38">
        <v>129.78909100000001</v>
      </c>
      <c r="N78" s="38">
        <v>2.09</v>
      </c>
      <c r="O78" s="38">
        <v>4.4187269999999996</v>
      </c>
    </row>
    <row r="79" spans="2:16" x14ac:dyDescent="0.25">
      <c r="B79" s="2">
        <v>7</v>
      </c>
      <c r="C79" s="27" t="s">
        <v>73</v>
      </c>
      <c r="D79" s="14">
        <v>345.85210000000001</v>
      </c>
      <c r="E79" s="29">
        <v>100</v>
      </c>
      <c r="F79" s="9">
        <f t="shared" si="10"/>
        <v>-0.21977130862995509</v>
      </c>
      <c r="G79" s="30">
        <v>55.258699999999997</v>
      </c>
      <c r="H79" s="30">
        <v>7.7828999999999997</v>
      </c>
      <c r="I79" s="11">
        <f t="shared" si="11"/>
        <v>0.14084479005115938</v>
      </c>
      <c r="J79" s="60" t="s">
        <v>67</v>
      </c>
      <c r="K79" s="56">
        <v>4.68</v>
      </c>
      <c r="L79" s="61" t="s">
        <v>67</v>
      </c>
      <c r="M79" s="33">
        <v>99.522391999999996</v>
      </c>
      <c r="N79" s="33">
        <v>1.68</v>
      </c>
      <c r="O79" s="33">
        <v>2.8290549999999999</v>
      </c>
    </row>
    <row r="80" spans="2:16" x14ac:dyDescent="0.25">
      <c r="B80" s="2">
        <v>8</v>
      </c>
      <c r="C80" s="27" t="s">
        <v>74</v>
      </c>
      <c r="D80" s="55">
        <v>3912.4935</v>
      </c>
      <c r="E80" s="8">
        <v>168.80269999999999</v>
      </c>
      <c r="F80" s="9">
        <f t="shared" si="10"/>
        <v>-0.46668333830995123</v>
      </c>
      <c r="G80" s="35">
        <v>154.1884</v>
      </c>
      <c r="H80" s="36">
        <v>-21.626799999999999</v>
      </c>
      <c r="I80" s="11">
        <f t="shared" si="11"/>
        <v>-0.14026217277045483</v>
      </c>
      <c r="J80" s="62" t="s">
        <v>67</v>
      </c>
      <c r="L80" s="63" t="s">
        <v>67</v>
      </c>
      <c r="M80" s="38">
        <v>374.95962800000001</v>
      </c>
      <c r="N80" s="38">
        <v>-0.65</v>
      </c>
      <c r="O80" s="38">
        <v>-1.107086</v>
      </c>
    </row>
    <row r="81" spans="2:15" x14ac:dyDescent="0.25">
      <c r="B81" s="2">
        <v>9</v>
      </c>
      <c r="C81" s="27" t="s">
        <v>75</v>
      </c>
      <c r="D81" s="14">
        <v>11607.730799999999</v>
      </c>
      <c r="E81" s="29">
        <v>9467.1054000000004</v>
      </c>
      <c r="F81" s="9">
        <f t="shared" si="10"/>
        <v>-3.9949723735687392E-2</v>
      </c>
      <c r="G81" s="30">
        <v>2676.6788000000001</v>
      </c>
      <c r="H81" s="30">
        <v>669.10889999999995</v>
      </c>
      <c r="I81" s="11">
        <f t="shared" si="11"/>
        <v>0.24997728528353866</v>
      </c>
      <c r="J81" s="60" t="s">
        <v>67</v>
      </c>
      <c r="L81" s="61" t="s">
        <v>67</v>
      </c>
      <c r="M81" s="33">
        <v>74.777883000000003</v>
      </c>
      <c r="N81" s="33">
        <v>1.47</v>
      </c>
      <c r="O81" s="33">
        <v>5.8855909999999998</v>
      </c>
    </row>
    <row r="82" spans="2:15" x14ac:dyDescent="0.25">
      <c r="B82" s="2">
        <v>10</v>
      </c>
      <c r="C82" s="27" t="s">
        <v>76</v>
      </c>
      <c r="D82" s="55">
        <v>19236.1469</v>
      </c>
      <c r="E82" s="8">
        <v>11597.8755</v>
      </c>
      <c r="F82" s="9">
        <f t="shared" si="10"/>
        <v>-9.6242173089126637E-2</v>
      </c>
      <c r="G82" s="35">
        <v>2931.1057999999998</v>
      </c>
      <c r="H82" s="36">
        <v>473.39760000000001</v>
      </c>
      <c r="I82" s="11">
        <f t="shared" si="11"/>
        <v>0.16150819257360141</v>
      </c>
      <c r="J82" s="62" t="s">
        <v>67</v>
      </c>
      <c r="L82" s="63" t="s">
        <v>67</v>
      </c>
      <c r="M82" s="38">
        <v>61.335008999999999</v>
      </c>
      <c r="N82" s="38">
        <v>0.95</v>
      </c>
      <c r="O82" s="38">
        <v>4.1593109999999998</v>
      </c>
    </row>
    <row r="83" spans="2:15" x14ac:dyDescent="0.25">
      <c r="B83" s="2">
        <v>11</v>
      </c>
      <c r="C83" s="27" t="s">
        <v>77</v>
      </c>
      <c r="D83" s="14">
        <v>55712.93</v>
      </c>
      <c r="E83" s="29">
        <v>49965.421477999997</v>
      </c>
      <c r="F83" s="9">
        <f t="shared" si="10"/>
        <v>-2.1540822161781326E-2</v>
      </c>
      <c r="G83" s="30">
        <v>28719.240376000002</v>
      </c>
      <c r="H83" s="30">
        <v>13613.739621999999</v>
      </c>
      <c r="I83" s="11">
        <f t="shared" si="11"/>
        <v>0.47402854127634531</v>
      </c>
      <c r="J83" s="32">
        <v>0.55000000000000004</v>
      </c>
      <c r="K83" s="54">
        <v>0.56000000000000005</v>
      </c>
      <c r="L83" s="61" t="s">
        <v>67</v>
      </c>
      <c r="M83" s="33">
        <v>33.901848999999999</v>
      </c>
      <c r="N83" s="33">
        <v>1.92</v>
      </c>
      <c r="O83" s="33">
        <v>38.468912000000003</v>
      </c>
    </row>
    <row r="84" spans="2:15" x14ac:dyDescent="0.25">
      <c r="B84" s="2">
        <v>12</v>
      </c>
      <c r="C84" s="27" t="s">
        <v>78</v>
      </c>
      <c r="D84" s="55">
        <v>3181.9458</v>
      </c>
      <c r="E84" s="8">
        <v>225.92840000000001</v>
      </c>
      <c r="F84" s="9">
        <f t="shared" si="10"/>
        <v>-0.41080967087917541</v>
      </c>
      <c r="G84" s="35">
        <v>169.17920000000001</v>
      </c>
      <c r="H84" s="36">
        <v>41.135100000000001</v>
      </c>
      <c r="I84" s="11">
        <f t="shared" si="11"/>
        <v>0.24314513840944985</v>
      </c>
      <c r="J84" s="62" t="s">
        <v>67</v>
      </c>
      <c r="K84" s="56">
        <v>3.14</v>
      </c>
      <c r="L84" s="38">
        <v>16.79</v>
      </c>
      <c r="M84" s="38">
        <v>151.018427</v>
      </c>
      <c r="N84" s="38">
        <v>0.87</v>
      </c>
      <c r="O84" s="38">
        <v>4.5109919999999999</v>
      </c>
    </row>
    <row r="85" spans="2:15" x14ac:dyDescent="0.25">
      <c r="B85" s="2">
        <v>13</v>
      </c>
      <c r="C85" s="27" t="s">
        <v>79</v>
      </c>
      <c r="D85" s="14">
        <v>3887.7440999999999</v>
      </c>
      <c r="E85" s="29">
        <v>5090.0784590000003</v>
      </c>
      <c r="F85" s="9">
        <f t="shared" si="10"/>
        <v>5.5371497895209343E-2</v>
      </c>
      <c r="G85" s="30">
        <v>746.78951199999995</v>
      </c>
      <c r="H85" s="30">
        <v>80.735100000000003</v>
      </c>
      <c r="I85" s="11">
        <f t="shared" si="11"/>
        <v>0.10810957934288719</v>
      </c>
      <c r="J85" s="32">
        <v>1.47</v>
      </c>
      <c r="L85" s="61" t="s">
        <v>67</v>
      </c>
      <c r="M85" s="33">
        <v>60.505226</v>
      </c>
      <c r="N85" s="33">
        <v>0.36</v>
      </c>
      <c r="O85" s="33">
        <v>2.2776890000000001</v>
      </c>
    </row>
    <row r="86" spans="2:15" x14ac:dyDescent="0.25">
      <c r="B86" s="2">
        <v>14</v>
      </c>
      <c r="C86" s="27" t="s">
        <v>80</v>
      </c>
      <c r="D86" s="55">
        <v>1323.4232999999999</v>
      </c>
      <c r="E86" s="8">
        <v>656.98270000000002</v>
      </c>
      <c r="F86" s="9">
        <f t="shared" si="10"/>
        <v>-0.13069729417377851</v>
      </c>
      <c r="G86" s="35">
        <v>1324.9844000000001</v>
      </c>
      <c r="H86" s="36">
        <v>260.74650000000003</v>
      </c>
      <c r="I86" s="11">
        <f t="shared" si="11"/>
        <v>0.19679212826958567</v>
      </c>
      <c r="J86" s="62" t="s">
        <v>67</v>
      </c>
      <c r="L86" s="63" t="s">
        <v>67</v>
      </c>
      <c r="M86" s="38">
        <v>38.737372999999998</v>
      </c>
      <c r="N86" s="38">
        <v>1.1599999999999999</v>
      </c>
      <c r="O86" s="38">
        <v>5.3575160000000004</v>
      </c>
    </row>
    <row r="87" spans="2:15" x14ac:dyDescent="0.25">
      <c r="B87" s="2">
        <v>15</v>
      </c>
      <c r="C87" s="27" t="s">
        <v>81</v>
      </c>
      <c r="D87" s="14">
        <v>473.59249999999997</v>
      </c>
      <c r="E87" s="29">
        <v>1776.7638999999999</v>
      </c>
      <c r="F87" s="9">
        <f t="shared" si="10"/>
        <v>0.30270170368430782</v>
      </c>
      <c r="G87" s="30">
        <v>178.0479</v>
      </c>
      <c r="H87" s="30">
        <v>10.206</v>
      </c>
      <c r="I87" s="11">
        <f t="shared" si="11"/>
        <v>5.7321653330367837E-2</v>
      </c>
      <c r="J87" s="32">
        <v>0.04</v>
      </c>
      <c r="L87" s="61" t="s">
        <v>67</v>
      </c>
      <c r="M87" s="33">
        <v>80.631990999999999</v>
      </c>
      <c r="N87" s="33">
        <v>0.37</v>
      </c>
      <c r="O87" s="33">
        <v>1.8424430000000001</v>
      </c>
    </row>
    <row r="88" spans="2:15" x14ac:dyDescent="0.25">
      <c r="B88" s="2">
        <v>16</v>
      </c>
      <c r="C88" s="27" t="s">
        <v>82</v>
      </c>
      <c r="D88" s="55">
        <v>17867.0566</v>
      </c>
      <c r="E88" s="8">
        <v>47159.5386</v>
      </c>
      <c r="F88" s="9">
        <f t="shared" si="10"/>
        <v>0.21423656485714959</v>
      </c>
      <c r="G88" s="35">
        <v>6704.7964000000002</v>
      </c>
      <c r="H88" s="36">
        <v>228.1413</v>
      </c>
      <c r="I88" s="11">
        <f t="shared" si="11"/>
        <v>3.4026581329151172E-2</v>
      </c>
      <c r="J88" s="37">
        <v>1.0900000000000001</v>
      </c>
      <c r="K88" s="56">
        <v>0.47</v>
      </c>
      <c r="L88" s="38">
        <v>1.17</v>
      </c>
      <c r="M88" s="38">
        <v>76.838239000000002</v>
      </c>
      <c r="N88" s="38">
        <v>0.22</v>
      </c>
      <c r="O88" s="38">
        <v>2.2437429999999998</v>
      </c>
    </row>
    <row r="89" spans="2:15" x14ac:dyDescent="0.25">
      <c r="B89" s="2">
        <v>17</v>
      </c>
      <c r="C89" s="27" t="s">
        <v>83</v>
      </c>
      <c r="D89" s="14">
        <v>39247.456299999998</v>
      </c>
      <c r="E89" s="29">
        <v>57196.085599999999</v>
      </c>
      <c r="F89" s="9">
        <f t="shared" si="10"/>
        <v>7.8228876268004122E-2</v>
      </c>
      <c r="G89" s="30">
        <v>8993.9545999999991</v>
      </c>
      <c r="H89" s="30">
        <v>1466.9006999999999</v>
      </c>
      <c r="I89" s="11">
        <f t="shared" si="11"/>
        <v>0.16309852175593592</v>
      </c>
      <c r="J89" s="32">
        <v>0.78</v>
      </c>
      <c r="K89" s="54">
        <v>1.31</v>
      </c>
      <c r="L89" s="33">
        <v>0.91</v>
      </c>
      <c r="M89" s="33">
        <v>81.627437</v>
      </c>
      <c r="N89" s="33">
        <v>1.07</v>
      </c>
      <c r="O89" s="33">
        <v>6.7979830000000003</v>
      </c>
    </row>
    <row r="90" spans="2:15" x14ac:dyDescent="0.25">
      <c r="B90" s="2">
        <v>18</v>
      </c>
      <c r="C90" s="27" t="s">
        <v>84</v>
      </c>
      <c r="D90" s="55">
        <v>651.20860000000005</v>
      </c>
      <c r="E90" s="8">
        <v>606.58370000000002</v>
      </c>
      <c r="F90" s="9">
        <f t="shared" si="10"/>
        <v>-1.4097150779372569E-2</v>
      </c>
      <c r="G90" s="35">
        <v>117.4258</v>
      </c>
      <c r="H90" s="36">
        <v>35.360900000000001</v>
      </c>
      <c r="I90" s="11">
        <f t="shared" si="11"/>
        <v>0.30113399270007102</v>
      </c>
      <c r="J90" s="62" t="s">
        <v>67</v>
      </c>
      <c r="L90" s="63" t="s">
        <v>67</v>
      </c>
      <c r="M90" s="38">
        <v>77.034003999999996</v>
      </c>
      <c r="N90" s="38">
        <v>2.86</v>
      </c>
      <c r="O90" s="38">
        <v>10.696731</v>
      </c>
    </row>
    <row r="91" spans="2:15" x14ac:dyDescent="0.25">
      <c r="B91" s="2">
        <v>19</v>
      </c>
      <c r="C91" s="27" t="s">
        <v>85</v>
      </c>
      <c r="D91" s="14">
        <v>578.27250000000004</v>
      </c>
      <c r="E91" s="29">
        <v>3417.2048</v>
      </c>
      <c r="F91" s="9">
        <f t="shared" si="10"/>
        <v>0.42661798119823602</v>
      </c>
      <c r="G91" s="30">
        <v>333.4742</v>
      </c>
      <c r="H91" s="30">
        <v>41.700400000000002</v>
      </c>
      <c r="I91" s="11">
        <f t="shared" si="11"/>
        <v>0.12504835456536068</v>
      </c>
      <c r="J91" s="60" t="s">
        <v>67</v>
      </c>
      <c r="L91" s="61" t="s">
        <v>67</v>
      </c>
      <c r="M91" s="33">
        <v>103.27889500000001</v>
      </c>
      <c r="N91" s="33">
        <v>0.8</v>
      </c>
      <c r="O91" s="33">
        <v>1.8619779999999999</v>
      </c>
    </row>
    <row r="92" spans="2:15" x14ac:dyDescent="0.25">
      <c r="B92" s="2">
        <v>20</v>
      </c>
      <c r="C92" s="27" t="s">
        <v>86</v>
      </c>
      <c r="D92" s="55" t="s">
        <v>67</v>
      </c>
      <c r="E92" s="8">
        <v>1100.2899</v>
      </c>
      <c r="F92" s="9" t="e">
        <f t="shared" si="10"/>
        <v>#VALUE!</v>
      </c>
      <c r="G92" s="35">
        <v>521.22370000000001</v>
      </c>
      <c r="H92" s="36">
        <v>-29.748100000000001</v>
      </c>
      <c r="I92" s="11">
        <f t="shared" si="11"/>
        <v>-5.7073575127147905E-2</v>
      </c>
      <c r="J92" s="62" t="s">
        <v>67</v>
      </c>
      <c r="L92" s="63" t="s">
        <v>67</v>
      </c>
      <c r="M92" s="38">
        <v>155.22569999999999</v>
      </c>
      <c r="N92" s="38">
        <v>-0.31</v>
      </c>
      <c r="O92" s="38">
        <v>-1.2161040000000001</v>
      </c>
    </row>
    <row r="93" spans="2:15" x14ac:dyDescent="0.25">
      <c r="B93" s="2">
        <v>21</v>
      </c>
      <c r="C93" s="27" t="s">
        <v>87</v>
      </c>
      <c r="D93" s="14">
        <v>216.00800000000001</v>
      </c>
      <c r="E93" s="64" t="s">
        <v>67</v>
      </c>
      <c r="F93" s="9" t="e">
        <f t="shared" si="10"/>
        <v>#VALUE!</v>
      </c>
      <c r="G93" s="30">
        <v>43.790100000000002</v>
      </c>
      <c r="H93" s="30">
        <v>17.225899999999999</v>
      </c>
      <c r="I93" s="11">
        <f t="shared" si="11"/>
        <v>0.39337430149737035</v>
      </c>
      <c r="J93" s="60" t="s">
        <v>67</v>
      </c>
      <c r="L93" s="61" t="s">
        <v>67</v>
      </c>
      <c r="M93" s="61" t="s">
        <v>67</v>
      </c>
      <c r="N93" s="33">
        <v>4.9000000000000004</v>
      </c>
      <c r="O93" s="33">
        <v>5.2433769999999997</v>
      </c>
    </row>
    <row r="94" spans="2:15" x14ac:dyDescent="0.25">
      <c r="B94" s="2">
        <v>22</v>
      </c>
      <c r="C94" s="27" t="s">
        <v>88</v>
      </c>
      <c r="D94" s="55">
        <v>51450.429100000001</v>
      </c>
      <c r="E94" s="2"/>
      <c r="F94" s="9">
        <f t="shared" si="10"/>
        <v>-1</v>
      </c>
      <c r="G94" s="2"/>
      <c r="H94" s="2"/>
      <c r="I94" s="11" t="e">
        <f t="shared" si="11"/>
        <v>#DIV/0!</v>
      </c>
      <c r="J94" s="37">
        <v>0.28000000000000003</v>
      </c>
      <c r="K94" s="56">
        <v>0.16</v>
      </c>
      <c r="L94" s="2"/>
      <c r="M94" s="2"/>
      <c r="N94" s="2"/>
      <c r="O94" s="2"/>
    </row>
    <row r="95" spans="2:15" x14ac:dyDescent="0.25">
      <c r="B95" s="2">
        <v>23</v>
      </c>
      <c r="C95" s="27" t="s">
        <v>89</v>
      </c>
      <c r="D95" s="14">
        <v>879.5521</v>
      </c>
      <c r="E95" s="8">
        <v>830.35580000000004</v>
      </c>
      <c r="F95" s="9">
        <f t="shared" si="10"/>
        <v>-1.1445697264620192E-2</v>
      </c>
      <c r="G95" s="35">
        <v>230.57640000000001</v>
      </c>
      <c r="H95" s="36">
        <v>14.8104</v>
      </c>
      <c r="I95" s="11">
        <f t="shared" si="11"/>
        <v>6.4232072319630282E-2</v>
      </c>
      <c r="J95" s="60" t="s">
        <v>67</v>
      </c>
      <c r="K95" s="54">
        <v>5.76</v>
      </c>
      <c r="L95" s="63" t="s">
        <v>67</v>
      </c>
      <c r="M95" s="38">
        <v>33.365147999999998</v>
      </c>
      <c r="N95" s="38">
        <v>0.36</v>
      </c>
      <c r="O95" s="38">
        <v>1.890028</v>
      </c>
    </row>
    <row r="96" spans="2:15" x14ac:dyDescent="0.25">
      <c r="B96" s="2">
        <v>24</v>
      </c>
      <c r="C96" s="27" t="s">
        <v>90</v>
      </c>
      <c r="D96" s="55">
        <v>161.70679999999999</v>
      </c>
      <c r="E96" s="29">
        <v>441.79199999999997</v>
      </c>
      <c r="F96" s="9">
        <f t="shared" si="10"/>
        <v>0.22263806529844743</v>
      </c>
      <c r="G96" s="30">
        <v>53.394399999999997</v>
      </c>
      <c r="H96" s="30">
        <v>16.527699999999999</v>
      </c>
      <c r="I96" s="11">
        <f t="shared" si="11"/>
        <v>0.30953995175524024</v>
      </c>
      <c r="J96" s="62" t="s">
        <v>67</v>
      </c>
      <c r="L96" s="61" t="s">
        <v>67</v>
      </c>
      <c r="M96" s="33">
        <v>75.041708999999997</v>
      </c>
      <c r="N96" s="33">
        <v>1.99</v>
      </c>
      <c r="O96" s="33">
        <v>3.481808</v>
      </c>
    </row>
    <row r="97" spans="2:15" x14ac:dyDescent="0.25">
      <c r="B97" s="2">
        <v>25</v>
      </c>
      <c r="C97" s="27" t="s">
        <v>91</v>
      </c>
      <c r="D97" s="14">
        <v>12511.429700000001</v>
      </c>
      <c r="E97" s="8">
        <v>16097.4341</v>
      </c>
      <c r="F97" s="9">
        <f t="shared" si="10"/>
        <v>5.1695324442047941E-2</v>
      </c>
      <c r="G97" s="35">
        <v>5704.8765999999996</v>
      </c>
      <c r="H97" s="36">
        <v>1932.3507</v>
      </c>
      <c r="I97" s="11">
        <f t="shared" si="11"/>
        <v>0.33871910568582675</v>
      </c>
      <c r="J97" s="60" t="s">
        <v>67</v>
      </c>
      <c r="L97" s="63" t="s">
        <v>67</v>
      </c>
      <c r="M97" s="38">
        <v>28.953873000000002</v>
      </c>
      <c r="N97" s="38">
        <v>2.0699999999999998</v>
      </c>
      <c r="O97" s="38">
        <v>10.522463999999999</v>
      </c>
    </row>
    <row r="98" spans="2:15" x14ac:dyDescent="0.25">
      <c r="B98" s="2">
        <v>26</v>
      </c>
      <c r="C98" s="27" t="s">
        <v>92</v>
      </c>
      <c r="D98" s="55" t="s">
        <v>67</v>
      </c>
      <c r="E98" s="64" t="s">
        <v>67</v>
      </c>
      <c r="F98" s="9" t="e">
        <f t="shared" si="10"/>
        <v>#VALUE!</v>
      </c>
      <c r="G98" s="30">
        <v>20.462112000000001</v>
      </c>
      <c r="H98" s="30">
        <v>5.75183</v>
      </c>
      <c r="I98" s="11">
        <f t="shared" si="11"/>
        <v>0.28109659452553087</v>
      </c>
      <c r="J98" s="62" t="s">
        <v>67</v>
      </c>
      <c r="L98" s="61" t="s">
        <v>67</v>
      </c>
      <c r="M98" s="61" t="s">
        <v>67</v>
      </c>
      <c r="N98" s="33">
        <v>0.15</v>
      </c>
      <c r="O98" s="33">
        <v>1.9034660000000001</v>
      </c>
    </row>
    <row r="99" spans="2:15" x14ac:dyDescent="0.25">
      <c r="B99" s="2">
        <v>27</v>
      </c>
      <c r="C99" s="27" t="s">
        <v>93</v>
      </c>
      <c r="D99" s="14">
        <v>270.5052</v>
      </c>
      <c r="E99" s="8">
        <v>2220.4187000000002</v>
      </c>
      <c r="F99" s="9">
        <f t="shared" si="10"/>
        <v>0.52353295113437515</v>
      </c>
      <c r="G99" s="35">
        <v>191.1585</v>
      </c>
      <c r="H99" s="36">
        <v>25.1632</v>
      </c>
      <c r="I99" s="11">
        <f t="shared" si="11"/>
        <v>0.13163526602269843</v>
      </c>
      <c r="J99" s="60" t="s">
        <v>67</v>
      </c>
      <c r="K99" s="54">
        <v>2.35</v>
      </c>
      <c r="L99" s="63" t="s">
        <v>67</v>
      </c>
      <c r="M99" s="38">
        <v>92.840138999999994</v>
      </c>
      <c r="N99" s="38">
        <v>0.86</v>
      </c>
      <c r="O99" s="38">
        <v>2.2361900000000001</v>
      </c>
    </row>
    <row r="100" spans="2:15" x14ac:dyDescent="0.25">
      <c r="B100" s="2">
        <v>28</v>
      </c>
      <c r="C100" s="27" t="s">
        <v>94</v>
      </c>
      <c r="D100" s="55">
        <v>2.5718000000000001</v>
      </c>
      <c r="E100" s="29">
        <v>1026.2030999999999</v>
      </c>
      <c r="F100" s="9">
        <f t="shared" si="10"/>
        <v>2.3128305774551503</v>
      </c>
      <c r="G100" s="30">
        <v>135.696</v>
      </c>
      <c r="H100" s="30">
        <v>0.82189999999999996</v>
      </c>
      <c r="I100" s="11">
        <f t="shared" si="11"/>
        <v>6.0569213536139609E-3</v>
      </c>
      <c r="J100" s="62" t="s">
        <v>67</v>
      </c>
      <c r="L100" s="61" t="s">
        <v>67</v>
      </c>
      <c r="M100" s="33">
        <v>55.091952999999997</v>
      </c>
      <c r="N100" s="33">
        <v>0.03</v>
      </c>
      <c r="O100" s="33">
        <v>0.225109</v>
      </c>
    </row>
    <row r="101" spans="2:15" x14ac:dyDescent="0.25">
      <c r="B101" s="2">
        <v>29</v>
      </c>
      <c r="C101" s="27" t="s">
        <v>95</v>
      </c>
      <c r="D101" s="14">
        <v>425.09440000000001</v>
      </c>
      <c r="E101" s="65" t="s">
        <v>67</v>
      </c>
      <c r="F101" s="9" t="e">
        <f t="shared" si="10"/>
        <v>#VALUE!</v>
      </c>
      <c r="G101" s="35">
        <v>2.2496999999999998</v>
      </c>
      <c r="H101" s="36">
        <v>-1.7841</v>
      </c>
      <c r="I101" s="11">
        <f t="shared" si="11"/>
        <v>-0.79303907187625022</v>
      </c>
      <c r="J101" s="60" t="s">
        <v>67</v>
      </c>
      <c r="L101" s="63" t="s">
        <v>67</v>
      </c>
      <c r="M101" s="63" t="s">
        <v>67</v>
      </c>
      <c r="N101" s="38">
        <v>-2.86</v>
      </c>
      <c r="O101" s="38">
        <v>-2.8760940000000002</v>
      </c>
    </row>
    <row r="102" spans="2:15" x14ac:dyDescent="0.25">
      <c r="B102" s="2">
        <v>30</v>
      </c>
      <c r="C102" s="27" t="s">
        <v>96</v>
      </c>
      <c r="D102" s="55">
        <v>8890.2777999999998</v>
      </c>
      <c r="E102" s="29">
        <v>1022.1883</v>
      </c>
      <c r="F102" s="9">
        <f t="shared" si="10"/>
        <v>-0.35118166404839313</v>
      </c>
      <c r="G102" s="30">
        <v>104.9477</v>
      </c>
      <c r="H102" s="30">
        <v>34.150500000000001</v>
      </c>
      <c r="I102" s="11">
        <f t="shared" si="11"/>
        <v>0.32540493979382112</v>
      </c>
      <c r="J102" s="62" t="s">
        <v>67</v>
      </c>
      <c r="L102" s="61" t="s">
        <v>67</v>
      </c>
      <c r="M102" s="33">
        <v>801.17654100000004</v>
      </c>
      <c r="N102" s="33">
        <v>2.35</v>
      </c>
      <c r="O102" s="33">
        <v>2.7924509999999998</v>
      </c>
    </row>
    <row r="103" spans="2:15" x14ac:dyDescent="0.25">
      <c r="B103" s="2">
        <v>31</v>
      </c>
      <c r="C103" s="27" t="s">
        <v>97</v>
      </c>
      <c r="D103" s="14">
        <v>8765.7708999999995</v>
      </c>
      <c r="E103" s="8">
        <v>13201.9457</v>
      </c>
      <c r="F103" s="9">
        <f t="shared" si="10"/>
        <v>8.5349386898762036E-2</v>
      </c>
      <c r="G103" s="35">
        <v>1777.73</v>
      </c>
      <c r="H103" s="36">
        <v>282.97649999999999</v>
      </c>
      <c r="I103" s="11">
        <f t="shared" si="11"/>
        <v>0.15917855917377779</v>
      </c>
      <c r="J103" s="32">
        <v>0.6</v>
      </c>
      <c r="L103" s="63" t="s">
        <v>67</v>
      </c>
      <c r="M103" s="38">
        <v>71.355690999999993</v>
      </c>
      <c r="N103" s="38">
        <v>1.07</v>
      </c>
      <c r="O103" s="38">
        <v>4.9010610000000003</v>
      </c>
    </row>
    <row r="104" spans="2:15" x14ac:dyDescent="0.25">
      <c r="B104" s="2">
        <v>32</v>
      </c>
      <c r="C104" s="27" t="s">
        <v>98</v>
      </c>
      <c r="D104" s="55">
        <v>175</v>
      </c>
      <c r="E104" s="29">
        <v>17368.262500000001</v>
      </c>
      <c r="F104" s="9">
        <f t="shared" si="10"/>
        <v>1.5080931677456326</v>
      </c>
      <c r="G104" s="30">
        <v>2383.0432000000001</v>
      </c>
      <c r="H104" s="30">
        <v>508.423</v>
      </c>
      <c r="I104" s="11">
        <f t="shared" si="11"/>
        <v>0.21335030770738861</v>
      </c>
      <c r="J104" s="62" t="s">
        <v>67</v>
      </c>
      <c r="L104" s="61" t="s">
        <v>67</v>
      </c>
      <c r="M104" s="33">
        <v>91.992710000000002</v>
      </c>
      <c r="N104" s="33">
        <v>1.55</v>
      </c>
      <c r="O104" s="33">
        <v>6.1790900000000004</v>
      </c>
    </row>
    <row r="105" spans="2:15" x14ac:dyDescent="0.25">
      <c r="B105" s="2">
        <v>33</v>
      </c>
      <c r="C105" s="27" t="s">
        <v>99</v>
      </c>
      <c r="D105" s="14">
        <v>94.657700000000006</v>
      </c>
      <c r="E105" s="65" t="s">
        <v>67</v>
      </c>
      <c r="F105" s="9" t="e">
        <f t="shared" si="10"/>
        <v>#VALUE!</v>
      </c>
      <c r="G105" s="35">
        <v>191.12379999999999</v>
      </c>
      <c r="H105" s="36">
        <v>-82.048400000000001</v>
      </c>
      <c r="I105" s="11">
        <f t="shared" si="11"/>
        <v>-0.42929452009639829</v>
      </c>
      <c r="J105" s="60" t="s">
        <v>67</v>
      </c>
      <c r="L105" s="63" t="s">
        <v>67</v>
      </c>
      <c r="M105" s="63" t="s">
        <v>67</v>
      </c>
      <c r="N105" s="38">
        <v>-1.69</v>
      </c>
      <c r="O105" s="38">
        <v>-3.280332</v>
      </c>
    </row>
    <row r="106" spans="2:15" x14ac:dyDescent="0.25">
      <c r="B106" s="2">
        <v>34</v>
      </c>
      <c r="C106" s="27" t="s">
        <v>100</v>
      </c>
      <c r="D106" s="55">
        <v>90</v>
      </c>
      <c r="E106" s="29">
        <v>158.01102900000001</v>
      </c>
      <c r="F106" s="9">
        <f t="shared" si="10"/>
        <v>0.11915175058486849</v>
      </c>
      <c r="G106" s="30">
        <v>21.261320000000001</v>
      </c>
      <c r="H106" s="30">
        <v>1.5035540000000001</v>
      </c>
      <c r="I106" s="11">
        <f t="shared" si="11"/>
        <v>7.0717810559269137E-2</v>
      </c>
      <c r="J106" s="62" t="s">
        <v>67</v>
      </c>
      <c r="L106" s="61" t="s">
        <v>67</v>
      </c>
      <c r="M106" s="33">
        <v>455.50744900000001</v>
      </c>
      <c r="N106" s="33">
        <v>0.61</v>
      </c>
      <c r="O106" s="33">
        <v>0.69922899999999999</v>
      </c>
    </row>
    <row r="107" spans="2:15" x14ac:dyDescent="0.25">
      <c r="B107" s="2">
        <v>35</v>
      </c>
      <c r="C107" s="27" t="s">
        <v>101</v>
      </c>
      <c r="D107" s="14">
        <v>123.96</v>
      </c>
      <c r="E107" s="8">
        <v>608.42359999999996</v>
      </c>
      <c r="F107" s="9">
        <f t="shared" si="10"/>
        <v>0.37462708496075625</v>
      </c>
      <c r="G107" s="35">
        <v>100.8509</v>
      </c>
      <c r="H107" s="36">
        <v>8.5199999999999998E-2</v>
      </c>
      <c r="I107" s="11">
        <f t="shared" si="11"/>
        <v>8.4481149895538862E-4</v>
      </c>
      <c r="J107" s="60" t="s">
        <v>67</v>
      </c>
      <c r="L107" s="63" t="s">
        <v>67</v>
      </c>
      <c r="M107" s="38">
        <v>75.816488000000007</v>
      </c>
      <c r="N107" s="38">
        <v>0.01</v>
      </c>
      <c r="O107" s="38">
        <v>2.8166E-2</v>
      </c>
    </row>
    <row r="108" spans="2:15" x14ac:dyDescent="0.25">
      <c r="B108" s="2">
        <v>36</v>
      </c>
      <c r="C108" s="27" t="s">
        <v>102</v>
      </c>
      <c r="D108" s="55">
        <v>1016.4759</v>
      </c>
      <c r="E108" s="29">
        <v>23.769051000000001</v>
      </c>
      <c r="F108" s="9">
        <f t="shared" si="10"/>
        <v>-0.52817282425818268</v>
      </c>
      <c r="G108" s="30">
        <v>712.064123</v>
      </c>
      <c r="H108" s="30">
        <v>366.95218799999998</v>
      </c>
      <c r="I108" s="11">
        <f t="shared" si="11"/>
        <v>0.51533587516527635</v>
      </c>
      <c r="J108" s="37">
        <v>1.05</v>
      </c>
      <c r="K108" s="56">
        <v>2.9</v>
      </c>
      <c r="L108" s="61" t="s">
        <v>67</v>
      </c>
      <c r="M108" s="33">
        <v>6.276516</v>
      </c>
      <c r="N108" s="33">
        <v>8.4700000000000006</v>
      </c>
      <c r="O108" s="33">
        <v>32.118597000000001</v>
      </c>
    </row>
    <row r="109" spans="2:15" x14ac:dyDescent="0.25">
      <c r="B109" s="2">
        <v>37</v>
      </c>
      <c r="C109" s="27" t="s">
        <v>103</v>
      </c>
      <c r="D109" s="14">
        <v>6044.4826000000003</v>
      </c>
      <c r="E109" s="8">
        <v>4835.9323999999997</v>
      </c>
      <c r="F109" s="9">
        <f t="shared" si="10"/>
        <v>-4.363380199409217E-2</v>
      </c>
      <c r="G109" s="35">
        <v>867.01769999999999</v>
      </c>
      <c r="H109" s="36">
        <v>20.8154</v>
      </c>
      <c r="I109" s="11">
        <f t="shared" si="11"/>
        <v>2.4008045049137984E-2</v>
      </c>
      <c r="J109" s="60" t="s">
        <v>67</v>
      </c>
      <c r="L109" s="38">
        <v>0.34</v>
      </c>
      <c r="M109" s="38">
        <v>66.077893000000003</v>
      </c>
      <c r="N109" s="38">
        <v>0.22</v>
      </c>
      <c r="O109" s="38">
        <v>2.861453</v>
      </c>
    </row>
    <row r="110" spans="2:15" x14ac:dyDescent="0.25">
      <c r="B110" s="2">
        <v>38</v>
      </c>
      <c r="C110" s="27" t="s">
        <v>104</v>
      </c>
      <c r="D110" s="55">
        <v>2720.0756999999999</v>
      </c>
      <c r="E110" s="29">
        <v>7046.7362000000003</v>
      </c>
      <c r="F110" s="9">
        <f t="shared" si="10"/>
        <v>0.20971037287204286</v>
      </c>
      <c r="G110" s="30">
        <v>824.98919999999998</v>
      </c>
      <c r="H110" s="30">
        <v>67.8399</v>
      </c>
      <c r="I110" s="11">
        <f t="shared" si="11"/>
        <v>8.2231258300108662E-2</v>
      </c>
      <c r="J110" s="37">
        <v>1.93</v>
      </c>
      <c r="L110" s="33">
        <v>0.16</v>
      </c>
      <c r="M110" s="33">
        <v>81.690838999999997</v>
      </c>
      <c r="N110" s="33">
        <v>0.52</v>
      </c>
      <c r="O110" s="33">
        <v>4.3083900000000002</v>
      </c>
    </row>
    <row r="111" spans="2:15" x14ac:dyDescent="0.25">
      <c r="B111" s="2">
        <v>39</v>
      </c>
      <c r="C111" s="27" t="s">
        <v>105</v>
      </c>
      <c r="D111" s="14">
        <v>31.317799999999998</v>
      </c>
      <c r="E111" s="8">
        <v>1276.3175000000001</v>
      </c>
      <c r="F111" s="9">
        <f t="shared" si="10"/>
        <v>1.0991017734112511</v>
      </c>
      <c r="G111" s="35">
        <v>421.70830000000001</v>
      </c>
      <c r="H111" s="36">
        <v>49.984099999999998</v>
      </c>
      <c r="I111" s="11">
        <f t="shared" si="11"/>
        <v>0.11852766473887281</v>
      </c>
      <c r="J111" s="32">
        <v>0.42</v>
      </c>
      <c r="K111" s="54">
        <v>4.53</v>
      </c>
      <c r="L111" s="63" t="s">
        <v>67</v>
      </c>
      <c r="M111" s="38">
        <v>66.141070999999997</v>
      </c>
      <c r="N111" s="38">
        <v>0.44</v>
      </c>
      <c r="O111" s="38">
        <v>1.580249</v>
      </c>
    </row>
    <row r="112" spans="2:15" x14ac:dyDescent="0.25">
      <c r="B112" s="2">
        <v>40</v>
      </c>
      <c r="C112" s="27" t="s">
        <v>106</v>
      </c>
      <c r="D112" s="55">
        <v>64165.796600000001</v>
      </c>
      <c r="E112" s="29">
        <v>37.728000000000002</v>
      </c>
      <c r="F112" s="9">
        <f t="shared" si="10"/>
        <v>-0.77412298562718496</v>
      </c>
      <c r="G112" s="30">
        <v>19.601800000000001</v>
      </c>
      <c r="H112" s="30">
        <v>4.4863999999999997</v>
      </c>
      <c r="I112" s="11">
        <f t="shared" si="11"/>
        <v>0.22887693987286881</v>
      </c>
      <c r="J112" s="37">
        <v>0.57999999999999996</v>
      </c>
      <c r="K112" s="56">
        <v>0.8</v>
      </c>
      <c r="L112" s="33">
        <v>0.02</v>
      </c>
      <c r="M112" s="33">
        <v>38.486924000000002</v>
      </c>
      <c r="N112" s="33">
        <v>2.5099999999999998</v>
      </c>
      <c r="O112" s="33">
        <v>10.583641</v>
      </c>
    </row>
    <row r="113" spans="2:16" x14ac:dyDescent="0.25">
      <c r="B113" s="2">
        <v>41</v>
      </c>
      <c r="C113" s="27" t="s">
        <v>107</v>
      </c>
      <c r="D113" s="14">
        <v>6131.4408999999996</v>
      </c>
      <c r="E113" s="8">
        <v>85879.628282000005</v>
      </c>
      <c r="F113" s="9">
        <f t="shared" si="10"/>
        <v>0.69537401286237999</v>
      </c>
      <c r="G113" s="35">
        <v>14337.203421</v>
      </c>
      <c r="H113" s="36">
        <v>4621.3742060000004</v>
      </c>
      <c r="I113" s="11">
        <f t="shared" si="11"/>
        <v>0.32233442396659989</v>
      </c>
      <c r="J113" s="60" t="s">
        <v>67</v>
      </c>
      <c r="L113" s="38">
        <v>0.44</v>
      </c>
      <c r="M113" s="38">
        <v>64.774355</v>
      </c>
      <c r="N113" s="38">
        <v>2.35</v>
      </c>
      <c r="O113" s="38">
        <v>13.094950000000001</v>
      </c>
    </row>
    <row r="114" spans="2:16" x14ac:dyDescent="0.25">
      <c r="B114" s="2">
        <v>42</v>
      </c>
      <c r="C114" s="27" t="s">
        <v>108</v>
      </c>
      <c r="D114" s="55" t="s">
        <v>67</v>
      </c>
      <c r="E114" s="29">
        <v>14271.869715000001</v>
      </c>
      <c r="F114" s="9" t="e">
        <f t="shared" si="10"/>
        <v>#VALUE!</v>
      </c>
      <c r="G114" s="30">
        <v>2002.615274</v>
      </c>
      <c r="H114" s="30">
        <v>479.96168</v>
      </c>
      <c r="I114" s="11">
        <f t="shared" si="11"/>
        <v>0.23966744198516485</v>
      </c>
      <c r="J114" s="62" t="s">
        <v>67</v>
      </c>
      <c r="L114" s="61" t="s">
        <v>67</v>
      </c>
      <c r="M114" s="33">
        <v>72.000117000000003</v>
      </c>
      <c r="N114" s="33">
        <v>1.59</v>
      </c>
      <c r="O114" s="33">
        <v>4.8742010000000002</v>
      </c>
    </row>
    <row r="115" spans="2:16" x14ac:dyDescent="0.25">
      <c r="B115" s="2">
        <v>43</v>
      </c>
      <c r="C115" s="27" t="s">
        <v>109</v>
      </c>
      <c r="D115" s="14">
        <v>221.78450000000001</v>
      </c>
      <c r="E115" s="8">
        <v>103574.254</v>
      </c>
      <c r="F115" s="9">
        <f t="shared" si="10"/>
        <v>2.4187246594789689</v>
      </c>
      <c r="G115" s="35">
        <v>17333.7683</v>
      </c>
      <c r="H115" s="36">
        <v>3452.9326000000001</v>
      </c>
      <c r="I115" s="11">
        <f t="shared" si="11"/>
        <v>0.19920265116270189</v>
      </c>
      <c r="J115" s="60" t="s">
        <v>67</v>
      </c>
      <c r="L115" s="38">
        <v>0.08</v>
      </c>
      <c r="M115" s="38">
        <v>55.136335000000003</v>
      </c>
      <c r="N115" s="38">
        <v>1.25</v>
      </c>
      <c r="O115" s="38">
        <v>10.084391999999999</v>
      </c>
    </row>
    <row r="116" spans="2:16" x14ac:dyDescent="0.25">
      <c r="B116" s="2">
        <v>44</v>
      </c>
      <c r="C116" s="27" t="s">
        <v>110</v>
      </c>
      <c r="D116" s="55">
        <v>854.88099999999997</v>
      </c>
      <c r="E116" s="29">
        <v>597.88900000000001</v>
      </c>
      <c r="F116" s="9">
        <f t="shared" si="10"/>
        <v>-6.901436548841311E-2</v>
      </c>
      <c r="G116" s="30">
        <v>77.605099999999993</v>
      </c>
      <c r="H116" s="30">
        <v>23.672499999999999</v>
      </c>
      <c r="I116" s="11">
        <f t="shared" si="11"/>
        <v>0.30503794209401186</v>
      </c>
      <c r="J116" s="62" t="s">
        <v>67</v>
      </c>
      <c r="L116" s="61" t="s">
        <v>67</v>
      </c>
      <c r="M116" s="33">
        <v>86.582342999999995</v>
      </c>
      <c r="N116" s="33">
        <v>1.69</v>
      </c>
      <c r="O116" s="33">
        <v>2.6949040000000002</v>
      </c>
    </row>
    <row r="117" spans="2:16" x14ac:dyDescent="0.25">
      <c r="B117" s="2">
        <v>45</v>
      </c>
      <c r="C117" s="27" t="s">
        <v>111</v>
      </c>
      <c r="D117" s="14">
        <v>1647.7872</v>
      </c>
      <c r="E117" s="8">
        <v>1947.9311</v>
      </c>
      <c r="F117" s="9">
        <f t="shared" si="10"/>
        <v>3.4033224529094186E-2</v>
      </c>
      <c r="G117" s="35">
        <v>347.43950000000001</v>
      </c>
      <c r="H117" s="36">
        <v>26.515699999999999</v>
      </c>
      <c r="I117" s="11">
        <f t="shared" si="11"/>
        <v>7.6317459586489153E-2</v>
      </c>
      <c r="J117" s="60" t="s">
        <v>67</v>
      </c>
      <c r="L117" s="38">
        <v>0.33</v>
      </c>
      <c r="M117" s="38">
        <v>69.550803000000002</v>
      </c>
      <c r="N117" s="38">
        <v>0.49</v>
      </c>
      <c r="O117" s="38">
        <v>2.8892859999999998</v>
      </c>
    </row>
    <row r="120" spans="2:16" x14ac:dyDescent="0.25">
      <c r="B120">
        <v>45</v>
      </c>
      <c r="C120" s="44" t="s">
        <v>19</v>
      </c>
      <c r="D120" s="59">
        <v>351015.72100000002</v>
      </c>
      <c r="E120" s="46">
        <v>491029.37175599998</v>
      </c>
      <c r="F120" s="47">
        <f t="shared" ref="F120" si="12">(E120/D120)^(1/5)-1</f>
        <v>6.9439401054201877E-2</v>
      </c>
      <c r="G120" s="48">
        <v>108268.45200200001</v>
      </c>
      <c r="H120" s="49">
        <v>30145.167127000001</v>
      </c>
      <c r="I120" s="42">
        <f t="shared" ref="I120" si="13">H120/G120</f>
        <v>0.27842983407985866</v>
      </c>
      <c r="J120" s="43">
        <f>MEDIAN(J73:J117)</f>
        <v>0.76</v>
      </c>
      <c r="K120" s="43">
        <f>MEDIAN(K73:K117)</f>
        <v>1.31</v>
      </c>
      <c r="L120" s="43">
        <f>MEDIAN(L73:L117)</f>
        <v>0.57499999999999996</v>
      </c>
      <c r="M120" s="43">
        <f>MEDIAN(M73:M117)</f>
        <v>74.909796</v>
      </c>
      <c r="N120" s="43">
        <f>MEDIAN(N73:N117)</f>
        <v>0.90999999999999992</v>
      </c>
      <c r="O120" s="43">
        <f>MEDIAN(O73:O117)</f>
        <v>3.6213389999999999</v>
      </c>
      <c r="P120">
        <f>SUM(P98:P109)</f>
        <v>0</v>
      </c>
    </row>
    <row r="123" spans="2:16" x14ac:dyDescent="0.25">
      <c r="D123" s="51" t="s">
        <v>0</v>
      </c>
      <c r="E123" s="52" t="s">
        <v>1</v>
      </c>
      <c r="F123" s="53">
        <v>12</v>
      </c>
      <c r="J123" s="52" t="s">
        <v>0</v>
      </c>
      <c r="K123" s="52" t="s">
        <v>22</v>
      </c>
      <c r="L123" s="52" t="s">
        <v>1</v>
      </c>
    </row>
    <row r="124" spans="2:16" ht="36" x14ac:dyDescent="0.25">
      <c r="B124" s="26" t="s">
        <v>23</v>
      </c>
      <c r="C124" s="7" t="s">
        <v>20</v>
      </c>
      <c r="D124" s="4" t="s">
        <v>4</v>
      </c>
      <c r="E124" s="4" t="s">
        <v>4</v>
      </c>
      <c r="F124" s="3" t="s">
        <v>5</v>
      </c>
      <c r="G124" s="5" t="s">
        <v>7</v>
      </c>
      <c r="H124" s="5" t="s">
        <v>8</v>
      </c>
      <c r="I124" s="5" t="s">
        <v>9</v>
      </c>
      <c r="J124" s="6" t="s">
        <v>10</v>
      </c>
      <c r="K124" s="6" t="s">
        <v>11</v>
      </c>
      <c r="L124" s="6" t="s">
        <v>12</v>
      </c>
      <c r="M124" s="5" t="s">
        <v>13</v>
      </c>
      <c r="N124" s="5" t="s">
        <v>14</v>
      </c>
      <c r="O124" s="5" t="s">
        <v>15</v>
      </c>
      <c r="P124" s="5" t="s">
        <v>16</v>
      </c>
    </row>
    <row r="125" spans="2:16" x14ac:dyDescent="0.25">
      <c r="B125" s="2">
        <v>1</v>
      </c>
      <c r="C125" s="27" t="s">
        <v>112</v>
      </c>
      <c r="D125" s="66">
        <v>13312.1307</v>
      </c>
      <c r="E125" s="29">
        <v>58421.544071999997</v>
      </c>
      <c r="F125" s="9">
        <f t="shared" ref="F125:F127" si="14">(E125/D125)^(1/5)-1</f>
        <v>0.3442037159490845</v>
      </c>
      <c r="G125" s="30">
        <v>9239.8724810000003</v>
      </c>
      <c r="H125" s="30">
        <v>1427.925262</v>
      </c>
      <c r="I125" s="11">
        <f t="shared" ref="I125:I136" si="15">H125/G125</f>
        <v>0.15453949877947454</v>
      </c>
      <c r="J125" s="40">
        <v>1.27</v>
      </c>
      <c r="K125" s="56">
        <v>0.81</v>
      </c>
      <c r="L125" s="34">
        <v>0.42</v>
      </c>
      <c r="M125" s="34">
        <v>84.223391000000007</v>
      </c>
      <c r="N125" s="34">
        <v>1.79</v>
      </c>
      <c r="O125" s="34">
        <v>15.444245</v>
      </c>
      <c r="P125" s="26">
        <v>51127</v>
      </c>
    </row>
    <row r="126" spans="2:16" x14ac:dyDescent="0.25">
      <c r="B126" s="2">
        <v>2</v>
      </c>
      <c r="C126" s="27" t="s">
        <v>113</v>
      </c>
      <c r="D126" s="67">
        <v>1847.2910999999999</v>
      </c>
      <c r="E126" s="8">
        <v>5428.6882999999998</v>
      </c>
      <c r="F126" s="9">
        <f t="shared" si="14"/>
        <v>0.24060039100584496</v>
      </c>
      <c r="G126" s="35">
        <v>725.48230000000001</v>
      </c>
      <c r="H126" s="36">
        <v>93.596199999999996</v>
      </c>
      <c r="I126" s="11">
        <f t="shared" si="15"/>
        <v>0.12901238252125516</v>
      </c>
      <c r="J126" s="31">
        <v>0.84</v>
      </c>
      <c r="K126" s="54">
        <v>1.25</v>
      </c>
      <c r="L126" s="39">
        <v>1.36</v>
      </c>
      <c r="M126" s="39">
        <v>82.746559000000005</v>
      </c>
      <c r="N126" s="39">
        <v>1.22</v>
      </c>
      <c r="O126" s="39">
        <v>16.618759000000001</v>
      </c>
      <c r="P126" s="2"/>
    </row>
    <row r="127" spans="2:16" x14ac:dyDescent="0.25">
      <c r="B127" s="2">
        <v>3</v>
      </c>
      <c r="C127" s="27" t="s">
        <v>114</v>
      </c>
      <c r="D127" s="66">
        <v>7706.6926000000003</v>
      </c>
      <c r="E127" s="29">
        <v>25798.5566</v>
      </c>
      <c r="F127" s="9">
        <f t="shared" si="14"/>
        <v>0.27334320289979597</v>
      </c>
      <c r="G127" s="30">
        <v>4831.4638000000004</v>
      </c>
      <c r="H127" s="30">
        <v>573.59050000000002</v>
      </c>
      <c r="I127" s="11">
        <f t="shared" si="15"/>
        <v>0.11871981737708559</v>
      </c>
      <c r="J127" s="40">
        <v>1.46</v>
      </c>
      <c r="K127" s="56">
        <v>1.67</v>
      </c>
      <c r="L127" s="34">
        <v>1.21</v>
      </c>
      <c r="M127" s="34">
        <v>101.646933</v>
      </c>
      <c r="N127" s="34">
        <v>1.82</v>
      </c>
      <c r="O127" s="34">
        <v>12.198710999999999</v>
      </c>
      <c r="P127" s="26">
        <v>12467</v>
      </c>
    </row>
    <row r="128" spans="2:16" x14ac:dyDescent="0.25">
      <c r="B128" s="2"/>
      <c r="C128" s="68" t="s">
        <v>115</v>
      </c>
      <c r="D128" s="69"/>
      <c r="E128" s="29"/>
      <c r="F128" s="9"/>
      <c r="G128" s="35">
        <v>3141.5722000000001</v>
      </c>
      <c r="H128" s="36">
        <v>302.3331</v>
      </c>
      <c r="I128" s="11">
        <f t="shared" si="15"/>
        <v>9.6236241204324377E-2</v>
      </c>
      <c r="J128" s="41"/>
      <c r="K128" s="54">
        <v>0.64</v>
      </c>
      <c r="L128" s="39">
        <v>1.1299999999999999</v>
      </c>
      <c r="M128" s="39">
        <v>94.945369999999997</v>
      </c>
      <c r="N128" s="39">
        <v>1.63</v>
      </c>
      <c r="O128" s="39">
        <v>19.339389000000001</v>
      </c>
      <c r="P128" s="26">
        <v>3577</v>
      </c>
    </row>
    <row r="129" spans="2:17" x14ac:dyDescent="0.25">
      <c r="B129" s="2"/>
      <c r="C129" s="68" t="s">
        <v>116</v>
      </c>
      <c r="D129" s="67"/>
      <c r="E129" s="8">
        <v>8702.4142859999993</v>
      </c>
      <c r="F129" s="9"/>
      <c r="G129" s="30">
        <v>1970.797615</v>
      </c>
      <c r="H129" s="30">
        <v>103.64195599999999</v>
      </c>
      <c r="I129" s="11">
        <f t="shared" si="15"/>
        <v>5.2588837743240316E-2</v>
      </c>
      <c r="J129" s="41"/>
      <c r="K129" s="56">
        <v>0.41</v>
      </c>
      <c r="L129" s="34">
        <v>3.55</v>
      </c>
      <c r="M129" s="34">
        <v>108.33075599999999</v>
      </c>
      <c r="N129" s="34">
        <v>0.95</v>
      </c>
      <c r="O129" s="34">
        <v>8.2400280000000006</v>
      </c>
      <c r="P129" s="26">
        <v>2212</v>
      </c>
    </row>
    <row r="130" spans="2:17" x14ac:dyDescent="0.25">
      <c r="B130" s="2"/>
      <c r="C130" s="68" t="s">
        <v>117</v>
      </c>
      <c r="D130" s="66"/>
      <c r="E130" s="29">
        <v>17759.555400000001</v>
      </c>
      <c r="F130" s="9"/>
      <c r="G130" s="35">
        <v>3699.875</v>
      </c>
      <c r="H130" s="36">
        <v>255.97130000000001</v>
      </c>
      <c r="I130" s="11">
        <f t="shared" si="15"/>
        <v>6.9183769721950075E-2</v>
      </c>
      <c r="J130" s="41"/>
      <c r="K130" s="54">
        <v>1.41</v>
      </c>
      <c r="L130" s="39">
        <v>2.64</v>
      </c>
      <c r="M130" s="39">
        <v>108.727429</v>
      </c>
      <c r="N130" s="39">
        <v>1.1299999999999999</v>
      </c>
      <c r="O130" s="39">
        <v>17.076398000000001</v>
      </c>
      <c r="P130" s="2"/>
    </row>
    <row r="131" spans="2:17" x14ac:dyDescent="0.25">
      <c r="B131" s="2"/>
      <c r="C131" s="68" t="s">
        <v>118</v>
      </c>
      <c r="D131" s="67"/>
      <c r="E131" s="8">
        <v>1603.2594999999999</v>
      </c>
      <c r="F131" s="9"/>
      <c r="G131" s="30">
        <v>335.27820000000003</v>
      </c>
      <c r="H131" s="30">
        <v>-213.00579999999999</v>
      </c>
      <c r="I131" s="11">
        <f t="shared" si="15"/>
        <v>-0.63531061667594246</v>
      </c>
      <c r="J131" s="41"/>
      <c r="K131" s="56">
        <v>1.2</v>
      </c>
      <c r="L131" s="34">
        <v>1.71</v>
      </c>
      <c r="M131" s="34">
        <v>78.605408999999995</v>
      </c>
      <c r="N131" s="34">
        <v>-7.68</v>
      </c>
      <c r="O131" s="34">
        <v>-113.150732</v>
      </c>
      <c r="P131" s="2"/>
    </row>
    <row r="132" spans="2:17" x14ac:dyDescent="0.25">
      <c r="B132" s="2"/>
      <c r="C132" s="68" t="s">
        <v>119</v>
      </c>
      <c r="D132" s="66"/>
      <c r="E132" s="29">
        <v>1407.3710000000001</v>
      </c>
      <c r="F132" s="9"/>
      <c r="G132" s="35">
        <v>218.7243</v>
      </c>
      <c r="H132" s="36">
        <v>1.5299</v>
      </c>
      <c r="I132" s="11">
        <f t="shared" si="15"/>
        <v>6.9946503429202883E-3</v>
      </c>
      <c r="J132" s="41"/>
      <c r="L132" s="39">
        <v>1.1399999999999999</v>
      </c>
      <c r="M132" s="39">
        <v>74.296666999999999</v>
      </c>
      <c r="N132" s="39">
        <v>7.0000000000000007E-2</v>
      </c>
      <c r="O132" s="39">
        <v>1.151006</v>
      </c>
      <c r="P132" s="2"/>
    </row>
    <row r="133" spans="2:17" x14ac:dyDescent="0.25">
      <c r="B133" s="2">
        <v>4</v>
      </c>
      <c r="C133" s="27" t="s">
        <v>120</v>
      </c>
      <c r="D133" s="67">
        <v>1574.9472000000001</v>
      </c>
      <c r="E133" s="8">
        <v>6015.0510709999999</v>
      </c>
      <c r="F133" s="9">
        <f t="shared" ref="F133:F136" si="16">(E133/D133)^(1/5)-1</f>
        <v>0.3073584073279465</v>
      </c>
      <c r="G133" s="30">
        <v>1281.104495</v>
      </c>
      <c r="H133" s="30">
        <v>77.690877</v>
      </c>
      <c r="I133" s="11">
        <f t="shared" si="15"/>
        <v>6.0643669039659405E-2</v>
      </c>
      <c r="J133" s="31">
        <v>2.25</v>
      </c>
      <c r="K133" s="54">
        <v>0.56999999999999995</v>
      </c>
      <c r="L133" s="34">
        <v>1.55</v>
      </c>
      <c r="M133" s="34">
        <v>116.419145</v>
      </c>
      <c r="N133" s="34">
        <v>0.91</v>
      </c>
      <c r="O133" s="34">
        <v>5.0287879999999996</v>
      </c>
      <c r="P133" s="26">
        <v>1698</v>
      </c>
    </row>
    <row r="134" spans="2:17" x14ac:dyDescent="0.25">
      <c r="B134" s="2">
        <v>5</v>
      </c>
      <c r="C134" s="27" t="s">
        <v>121</v>
      </c>
      <c r="D134" s="66">
        <v>7336.2114000000001</v>
      </c>
      <c r="E134" s="29">
        <v>21289.661100000001</v>
      </c>
      <c r="F134" s="9">
        <f t="shared" si="16"/>
        <v>0.23748340074935115</v>
      </c>
      <c r="G134" s="35">
        <v>4754.1855999999998</v>
      </c>
      <c r="H134" s="36">
        <v>1099.9217000000001</v>
      </c>
      <c r="I134" s="11">
        <f t="shared" si="15"/>
        <v>0.23135859483483356</v>
      </c>
      <c r="J134" s="40">
        <v>0.69</v>
      </c>
      <c r="K134" s="56">
        <v>0.2</v>
      </c>
      <c r="L134" s="39">
        <v>0.09</v>
      </c>
      <c r="M134" s="39">
        <v>83.365674999999996</v>
      </c>
      <c r="N134" s="39">
        <v>4.04</v>
      </c>
      <c r="O134" s="39">
        <v>31.373712000000001</v>
      </c>
      <c r="P134" s="26">
        <v>11097</v>
      </c>
    </row>
    <row r="135" spans="2:17" x14ac:dyDescent="0.25">
      <c r="B135" s="2"/>
      <c r="C135" s="68" t="s">
        <v>122</v>
      </c>
      <c r="D135" s="67"/>
      <c r="E135" s="8">
        <v>4468.1900999999998</v>
      </c>
      <c r="F135" s="2"/>
      <c r="G135" s="30">
        <v>803.31089999999995</v>
      </c>
      <c r="H135" s="30">
        <v>34.623399999999997</v>
      </c>
      <c r="I135" s="11">
        <f t="shared" si="15"/>
        <v>4.3100871655046634E-2</v>
      </c>
      <c r="J135" s="41"/>
      <c r="L135" s="34">
        <v>0.34</v>
      </c>
      <c r="M135" s="34">
        <v>166.43624700000001</v>
      </c>
      <c r="N135" s="34">
        <v>0.43</v>
      </c>
      <c r="O135" s="34">
        <v>1.985031</v>
      </c>
      <c r="P135" s="2"/>
    </row>
    <row r="136" spans="2:17" x14ac:dyDescent="0.25">
      <c r="B136" s="2">
        <v>6</v>
      </c>
      <c r="C136" s="27" t="s">
        <v>123</v>
      </c>
      <c r="D136" s="67">
        <v>3101.7186000000002</v>
      </c>
      <c r="E136" s="29">
        <v>13068.7655</v>
      </c>
      <c r="F136" s="9">
        <f t="shared" si="16"/>
        <v>0.33329556400121407</v>
      </c>
      <c r="G136" s="35">
        <v>2804.2860000000001</v>
      </c>
      <c r="H136" s="36">
        <v>404.50189999999998</v>
      </c>
      <c r="I136" s="11">
        <f t="shared" si="15"/>
        <v>0.14424416767761919</v>
      </c>
      <c r="J136" s="31">
        <v>1.0900000000000001</v>
      </c>
      <c r="K136" s="54">
        <v>0.18</v>
      </c>
      <c r="L136" s="39">
        <v>0.39</v>
      </c>
      <c r="M136" s="39">
        <v>95.321897000000007</v>
      </c>
      <c r="N136" s="39">
        <v>2.4500000000000002</v>
      </c>
      <c r="O136" s="39">
        <v>22.644569000000001</v>
      </c>
      <c r="P136" s="26">
        <v>5801</v>
      </c>
    </row>
    <row r="137" spans="2:17" x14ac:dyDescent="0.25">
      <c r="O137" s="43"/>
    </row>
    <row r="138" spans="2:17" x14ac:dyDescent="0.25">
      <c r="O138" s="43"/>
    </row>
    <row r="139" spans="2:17" x14ac:dyDescent="0.25">
      <c r="B139">
        <v>6</v>
      </c>
      <c r="C139" s="44" t="s">
        <v>20</v>
      </c>
      <c r="D139" s="45">
        <v>34878.991600000001</v>
      </c>
      <c r="E139" s="46">
        <v>163963.05692900001</v>
      </c>
      <c r="F139" s="47">
        <f t="shared" ref="F139" si="17">(E139/D139)^(1/5)-1</f>
        <v>0.3628134693616718</v>
      </c>
      <c r="G139" s="48">
        <v>33805.952891000001</v>
      </c>
      <c r="H139" s="49">
        <v>4162.3202950000004</v>
      </c>
      <c r="I139" s="42">
        <f t="shared" ref="I139" si="18">H139/G139</f>
        <v>0.123123886151664</v>
      </c>
      <c r="J139" s="43">
        <f>MEDIAN(J125:J136)</f>
        <v>1.1800000000000002</v>
      </c>
      <c r="K139" s="43">
        <f>MEDIAN(K125:K136)</f>
        <v>0.72500000000000009</v>
      </c>
      <c r="L139" s="43">
        <f>MEDIAN(L125:L136)</f>
        <v>1.1749999999999998</v>
      </c>
      <c r="M139" s="43">
        <f>MEDIAN(M125:M136)</f>
        <v>95.133633500000002</v>
      </c>
      <c r="N139" s="43">
        <f>MEDIAN(N125:N136)</f>
        <v>1.1749999999999998</v>
      </c>
      <c r="O139" s="43">
        <f>MEDIAN(O125:O136)</f>
        <v>13.821477999999999</v>
      </c>
      <c r="P139">
        <f>SUM(P125:P136)</f>
        <v>87979</v>
      </c>
    </row>
    <row r="143" spans="2:17" x14ac:dyDescent="0.25">
      <c r="C143" s="70" t="s">
        <v>124</v>
      </c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</row>
    <row r="144" spans="2:17" x14ac:dyDescent="0.25"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</row>
    <row r="145" spans="3:17" x14ac:dyDescent="0.25"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</row>
  </sheetData>
  <mergeCells count="1">
    <mergeCell ref="C143:Q145"/>
  </mergeCells>
  <conditionalFormatting sqref="B4:B7 G4:G7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4:D34">
    <cfRule type="colorScale" priority="80">
      <colorScale>
        <cfvo type="min"/>
        <cfvo type="max"/>
        <color rgb="FFFCFCFF"/>
        <color rgb="FF63BE7B"/>
      </colorScale>
    </cfRule>
  </conditionalFormatting>
  <conditionalFormatting sqref="D4:E7">
    <cfRule type="colorScale" priority="85">
      <colorScale>
        <cfvo type="min"/>
        <cfvo type="max"/>
        <color rgb="FFFCFCFF"/>
        <color rgb="FF63BE7B"/>
      </colorScale>
    </cfRule>
  </conditionalFormatting>
  <conditionalFormatting sqref="D4:E9">
    <cfRule type="colorScale" priority="38">
      <colorScale>
        <cfvo type="min"/>
        <cfvo type="max"/>
        <color rgb="FFFCFCFF"/>
        <color rgb="FF63BE7B"/>
      </colorScale>
    </cfRule>
  </conditionalFormatting>
  <conditionalFormatting sqref="D125:E136">
    <cfRule type="colorScale" priority="61">
      <colorScale>
        <cfvo type="min"/>
        <cfvo type="max"/>
        <color rgb="FFFCFCFF"/>
        <color rgb="FF63BE7B"/>
      </colorScale>
    </cfRule>
  </conditionalFormatting>
  <conditionalFormatting sqref="E14:E34">
    <cfRule type="colorScale" priority="79">
      <colorScale>
        <cfvo type="min"/>
        <cfvo type="max"/>
        <color rgb="FFFCFCFF"/>
        <color rgb="FF63BE7B"/>
      </colorScale>
    </cfRule>
  </conditionalFormatting>
  <conditionalFormatting sqref="F4:F7">
    <cfRule type="colorScale" priority="8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4:F9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:F20">
    <cfRule type="colorScale" priority="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24:F25">
    <cfRule type="colorScale" priority="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27:F29">
    <cfRule type="colorScale" priority="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31:F32">
    <cfRule type="colorScale" priority="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125:F136">
    <cfRule type="colorScale" priority="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4:G7">
    <cfRule type="colorScale" priority="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14:G25">
    <cfRule type="colorScale" priority="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16:G32">
    <cfRule type="colorScale" priority="74">
      <colorScale>
        <cfvo type="min"/>
        <cfvo type="max"/>
        <color rgb="FFFCFCFF"/>
        <color rgb="FF63BE7B"/>
      </colorScale>
    </cfRule>
  </conditionalFormatting>
  <conditionalFormatting sqref="G125:G136">
    <cfRule type="colorScale" priority="59">
      <colorScale>
        <cfvo type="min"/>
        <cfvo type="max"/>
        <color rgb="FFFCFCFF"/>
        <color rgb="FF63BE7B"/>
      </colorScale>
    </cfRule>
  </conditionalFormatting>
  <conditionalFormatting sqref="H4:H7">
    <cfRule type="colorScale" priority="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14:H25">
    <cfRule type="colorScale" priority="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16:H32">
    <cfRule type="colorScale" priority="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125:H136">
    <cfRule type="colorScale" priority="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4:I7">
    <cfRule type="colorScale" priority="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14:I25">
    <cfRule type="colorScale" priority="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16:I32">
    <cfRule type="colorScale" priority="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36">
    <cfRule type="colorScale" priority="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44:I59">
    <cfRule type="colorScale" priority="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61:I65">
    <cfRule type="colorScale" priority="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73:I117">
    <cfRule type="colorScale" priority="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125:I136">
    <cfRule type="colorScale" priority="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139">
    <cfRule type="colorScale" priority="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4">
    <cfRule type="colorScale" priority="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4:J9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">
    <cfRule type="colorScale" priority="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6">
    <cfRule type="colorScale" priority="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7">
    <cfRule type="colorScale" priority="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9">
    <cfRule type="colorScale" priority="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26:K35 J14:J25 L14:L25 J36:O36"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26:K32 L16:L25">
    <cfRule type="colorScale" priority="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6:L35 M14:M25"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2">
      <colorScale>
        <cfvo type="min"/>
        <cfvo type="max"/>
        <color rgb="FFFCFCFF"/>
        <color rgb="FFF8696B"/>
      </colorScale>
    </cfRule>
  </conditionalFormatting>
  <conditionalFormatting sqref="M44:M66"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73:M117"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25:M138">
    <cfRule type="colorScale" priority="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4:N9">
    <cfRule type="colorScale" priority="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26:M35 N14:N25"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44:N66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73:N119"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25:N136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25:N138">
    <cfRule type="colorScale" priority="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9:P9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4:O9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26:N35 O16:O25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44:O66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73:O119"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25:O138"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9:P9"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4:P9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9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4:P25">
    <cfRule type="colorScale" priority="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P44:P65">
    <cfRule type="colorScale" priority="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P125:P136">
    <cfRule type="colorScale" priority="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Q4:Q7">
    <cfRule type="colorScale" priority="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14:J25 L14:L25">
    <cfRule type="colorScale" priority="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14:K25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4:L25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4:K7 M4:M7">
    <cfRule type="colorScale" priority="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4:K9 M4:M9">
    <cfRule type="colorScale" priority="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44:J66 L44:L66">
    <cfRule type="colorScale" priority="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44:L65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4:J25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4:L25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44:J65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44:K65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44:L65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67">
    <cfRule type="colorScale" priority="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67:O67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73:J117 L73:L117">
    <cfRule type="colorScale" priority="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73:J119 L73:L119">
    <cfRule type="colorScale" priority="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73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73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20">
    <cfRule type="colorScale" priority="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120:O120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73:J117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73:K117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73:L117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25:J139 L125:L139">
    <cfRule type="colorScale" priority="9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139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39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39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139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25:J136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125:K136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25:L136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4:L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44:F65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hyperlinks>
    <hyperlink ref="C143" r:id="rId1" xr:uid="{FB166405-13D1-4713-BA74-B14DACB90AE6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BANKING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2024-01-03T07:03:54Z</dcterms:created>
  <dcterms:modified xsi:type="dcterms:W3CDTF">2024-01-03T08:18:43Z</dcterms:modified>
</cp:coreProperties>
</file>